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11AA- RACEDAYS 2023 and Access and Newsletters etc\2025 RACEDAY CENTRAL\xxx-ONLINE Results\"/>
    </mc:Choice>
  </mc:AlternateContent>
  <xr:revisionPtr revIDLastSave="0" documentId="13_ncr:1_{C05D8EE0-CE01-4997-A4D3-F9B71C1040D5}" xr6:coauthVersionLast="47" xr6:coauthVersionMax="47" xr10:uidLastSave="{00000000-0000-0000-0000-000000000000}"/>
  <bookViews>
    <workbookView xWindow="5745" yWindow="3570" windowWidth="41430" windowHeight="21900" xr2:uid="{3BEC1947-3D8B-40F0-9629-C76829BBDA88}"/>
  </bookViews>
  <sheets>
    <sheet name="Nat-Best Current Algo" sheetId="5" r:id="rId1"/>
    <sheet name="PIVOT Table" sheetId="6" r:id="rId2"/>
  </sheets>
  <definedNames>
    <definedName name="_xlnm._FilterDatabase" localSheetId="0" hidden="1">'Nat-Best Current Algo'!$A$6:$M$680</definedName>
    <definedName name="_xlnm.Print_Titles" localSheetId="0">'Nat-Best Current Algo'!$1:$6</definedName>
    <definedName name="Z_0A521F26_2D33_49FA_8A7F_82BF90E22E40_.wvu.Cols" localSheetId="0" hidden="1">'Nat-Best Current Algo'!#REF!,'Nat-Best Current Algo'!#REF!,'Nat-Best Current Algo'!$K:$M</definedName>
    <definedName name="Z_0A521F26_2D33_49FA_8A7F_82BF90E22E40_.wvu.FilterData" localSheetId="0" hidden="1">'Nat-Best Current Algo'!$A$6:$M$680</definedName>
    <definedName name="Z_0A521F26_2D33_49FA_8A7F_82BF90E22E40_.wvu.PrintTitles" localSheetId="0" hidden="1">'Nat-Best Current Algo'!$4:$6</definedName>
    <definedName name="Z_5286D951_2A35_4AAB_8688_784995BF8BA8_.wvu.Cols" localSheetId="0" hidden="1">'Nat-Best Current Algo'!#REF!,'Nat-Best Current Algo'!#REF!,'Nat-Best Current Algo'!#REF!</definedName>
    <definedName name="Z_5286D951_2A35_4AAB_8688_784995BF8BA8_.wvu.FilterData" localSheetId="0" hidden="1">'Nat-Best Current Algo'!$A$6:$M$680</definedName>
    <definedName name="Z_5286D951_2A35_4AAB_8688_784995BF8BA8_.wvu.PrintTitles" localSheetId="0" hidden="1">'Nat-Best Current Algo'!$4:$6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61" i="5" l="1"/>
  <c r="Q661" i="5"/>
  <c r="O662" i="5"/>
  <c r="Q662" i="5"/>
  <c r="O663" i="5"/>
  <c r="Q663" i="5"/>
  <c r="O664" i="5"/>
  <c r="Q664" i="5"/>
  <c r="O665" i="5"/>
  <c r="Q665" i="5"/>
  <c r="O666" i="5"/>
  <c r="Q666" i="5"/>
  <c r="O667" i="5"/>
  <c r="Q667" i="5"/>
  <c r="O668" i="5"/>
  <c r="Q668" i="5"/>
  <c r="O669" i="5"/>
  <c r="Q669" i="5"/>
  <c r="O670" i="5"/>
  <c r="Q670" i="5"/>
  <c r="O671" i="5"/>
  <c r="Q671" i="5"/>
  <c r="O672" i="5"/>
  <c r="Q672" i="5"/>
  <c r="O673" i="5"/>
  <c r="Q673" i="5"/>
  <c r="O674" i="5"/>
  <c r="Q674" i="5"/>
  <c r="O675" i="5"/>
  <c r="Q675" i="5"/>
  <c r="O676" i="5"/>
  <c r="Q676" i="5"/>
  <c r="O677" i="5"/>
  <c r="Q677" i="5"/>
  <c r="O678" i="5"/>
  <c r="Q678" i="5"/>
  <c r="O679" i="5"/>
  <c r="Q679" i="5"/>
  <c r="O680" i="5"/>
  <c r="Q680" i="5"/>
  <c r="L680" i="5"/>
  <c r="M680" i="5" s="1"/>
  <c r="L664" i="5"/>
  <c r="P664" i="5" s="1"/>
  <c r="L665" i="5"/>
  <c r="M665" i="5" s="1"/>
  <c r="L666" i="5"/>
  <c r="M666" i="5" s="1"/>
  <c r="L667" i="5"/>
  <c r="M667" i="5" s="1"/>
  <c r="L668" i="5"/>
  <c r="P668" i="5" s="1"/>
  <c r="L669" i="5"/>
  <c r="M669" i="5" s="1"/>
  <c r="L670" i="5"/>
  <c r="M670" i="5" s="1"/>
  <c r="L671" i="5"/>
  <c r="P671" i="5" s="1"/>
  <c r="L672" i="5"/>
  <c r="P672" i="5" s="1"/>
  <c r="L673" i="5"/>
  <c r="M673" i="5" s="1"/>
  <c r="L674" i="5"/>
  <c r="M674" i="5" s="1"/>
  <c r="L675" i="5"/>
  <c r="M675" i="5" s="1"/>
  <c r="L676" i="5"/>
  <c r="M676" i="5" s="1"/>
  <c r="L677" i="5"/>
  <c r="M677" i="5" s="1"/>
  <c r="L678" i="5"/>
  <c r="P678" i="5" s="1"/>
  <c r="L679" i="5"/>
  <c r="M679" i="5" s="1"/>
  <c r="O650" i="5"/>
  <c r="Q650" i="5"/>
  <c r="O651" i="5"/>
  <c r="Q651" i="5"/>
  <c r="O652" i="5"/>
  <c r="Q652" i="5"/>
  <c r="O653" i="5"/>
  <c r="Q653" i="5"/>
  <c r="O654" i="5"/>
  <c r="Q654" i="5"/>
  <c r="O655" i="5"/>
  <c r="Q655" i="5"/>
  <c r="O656" i="5"/>
  <c r="Q656" i="5"/>
  <c r="O657" i="5"/>
  <c r="Q657" i="5"/>
  <c r="O658" i="5"/>
  <c r="Q658" i="5"/>
  <c r="O659" i="5"/>
  <c r="Q659" i="5"/>
  <c r="O660" i="5"/>
  <c r="Q660" i="5"/>
  <c r="L647" i="5"/>
  <c r="M647" i="5" s="1"/>
  <c r="L648" i="5"/>
  <c r="M648" i="5" s="1"/>
  <c r="L649" i="5"/>
  <c r="M649" i="5" s="1"/>
  <c r="L650" i="5"/>
  <c r="P650" i="5" s="1"/>
  <c r="L651" i="5"/>
  <c r="M651" i="5" s="1"/>
  <c r="L652" i="5"/>
  <c r="M652" i="5" s="1"/>
  <c r="L653" i="5"/>
  <c r="M653" i="5" s="1"/>
  <c r="L654" i="5"/>
  <c r="M654" i="5" s="1"/>
  <c r="L655" i="5"/>
  <c r="M655" i="5" s="1"/>
  <c r="L656" i="5"/>
  <c r="M656" i="5" s="1"/>
  <c r="L657" i="5"/>
  <c r="M657" i="5" s="1"/>
  <c r="L658" i="5"/>
  <c r="P658" i="5" s="1"/>
  <c r="L659" i="5"/>
  <c r="M659" i="5" s="1"/>
  <c r="L660" i="5"/>
  <c r="M660" i="5" s="1"/>
  <c r="L661" i="5"/>
  <c r="M661" i="5" s="1"/>
  <c r="L662" i="5"/>
  <c r="M662" i="5" s="1"/>
  <c r="L663" i="5"/>
  <c r="M663" i="5" s="1"/>
  <c r="O634" i="5"/>
  <c r="Q634" i="5"/>
  <c r="O635" i="5"/>
  <c r="Q635" i="5"/>
  <c r="O636" i="5"/>
  <c r="Q636" i="5"/>
  <c r="O637" i="5"/>
  <c r="Q637" i="5"/>
  <c r="O638" i="5"/>
  <c r="Q638" i="5"/>
  <c r="O639" i="5"/>
  <c r="Q639" i="5"/>
  <c r="O640" i="5"/>
  <c r="Q640" i="5"/>
  <c r="O641" i="5"/>
  <c r="Q641" i="5"/>
  <c r="O642" i="5"/>
  <c r="Q642" i="5"/>
  <c r="O643" i="5"/>
  <c r="Q643" i="5"/>
  <c r="O644" i="5"/>
  <c r="Q644" i="5"/>
  <c r="O645" i="5"/>
  <c r="Q645" i="5"/>
  <c r="O646" i="5"/>
  <c r="Q646" i="5"/>
  <c r="O647" i="5"/>
  <c r="Q647" i="5"/>
  <c r="O648" i="5"/>
  <c r="Q648" i="5"/>
  <c r="O649" i="5"/>
  <c r="Q649" i="5"/>
  <c r="L640" i="5"/>
  <c r="M640" i="5" s="1"/>
  <c r="L641" i="5"/>
  <c r="P641" i="5" s="1"/>
  <c r="L642" i="5"/>
  <c r="M642" i="5" s="1"/>
  <c r="L643" i="5"/>
  <c r="M643" i="5" s="1"/>
  <c r="L644" i="5"/>
  <c r="M644" i="5" s="1"/>
  <c r="L645" i="5"/>
  <c r="P645" i="5" s="1"/>
  <c r="L646" i="5"/>
  <c r="M646" i="5" s="1"/>
  <c r="P647" i="5"/>
  <c r="P673" i="5" l="1"/>
  <c r="M671" i="5"/>
  <c r="M668" i="5"/>
  <c r="P680" i="5"/>
  <c r="P665" i="5"/>
  <c r="M678" i="5"/>
  <c r="M664" i="5"/>
  <c r="P676" i="5"/>
  <c r="P670" i="5"/>
  <c r="P662" i="5"/>
  <c r="P667" i="5"/>
  <c r="M672" i="5"/>
  <c r="P675" i="5"/>
  <c r="P679" i="5"/>
  <c r="P669" i="5"/>
  <c r="P661" i="5"/>
  <c r="P666" i="5"/>
  <c r="P677" i="5"/>
  <c r="P674" i="5"/>
  <c r="P663" i="5"/>
  <c r="P648" i="5"/>
  <c r="M658" i="5"/>
  <c r="P655" i="5"/>
  <c r="P652" i="5"/>
  <c r="M645" i="5"/>
  <c r="M650" i="5"/>
  <c r="P651" i="5"/>
  <c r="P660" i="5"/>
  <c r="P657" i="5"/>
  <c r="P654" i="5"/>
  <c r="P659" i="5"/>
  <c r="P656" i="5"/>
  <c r="P653" i="5"/>
  <c r="P644" i="5"/>
  <c r="P642" i="5"/>
  <c r="M641" i="5"/>
  <c r="P649" i="5"/>
  <c r="P646" i="5"/>
  <c r="P643" i="5"/>
  <c r="P640" i="5"/>
  <c r="O626" i="5" l="1"/>
  <c r="Q626" i="5"/>
  <c r="O627" i="5"/>
  <c r="Q627" i="5"/>
  <c r="O628" i="5"/>
  <c r="Q628" i="5"/>
  <c r="O629" i="5"/>
  <c r="Q629" i="5"/>
  <c r="O630" i="5"/>
  <c r="Q630" i="5"/>
  <c r="O631" i="5"/>
  <c r="Q631" i="5"/>
  <c r="O632" i="5"/>
  <c r="Q632" i="5"/>
  <c r="O633" i="5"/>
  <c r="Q633" i="5"/>
  <c r="L626" i="5"/>
  <c r="M626" i="5" s="1"/>
  <c r="L627" i="5"/>
  <c r="M627" i="5" s="1"/>
  <c r="L628" i="5"/>
  <c r="L629" i="5"/>
  <c r="L630" i="5"/>
  <c r="M630" i="5" s="1"/>
  <c r="L631" i="5"/>
  <c r="M631" i="5" s="1"/>
  <c r="L632" i="5"/>
  <c r="P632" i="5" s="1"/>
  <c r="L633" i="5"/>
  <c r="P633" i="5" s="1"/>
  <c r="L634" i="5"/>
  <c r="L635" i="5"/>
  <c r="P635" i="5" s="1"/>
  <c r="L636" i="5"/>
  <c r="P636" i="5" s="1"/>
  <c r="L637" i="5"/>
  <c r="P637" i="5" s="1"/>
  <c r="L638" i="5"/>
  <c r="L639" i="5"/>
  <c r="O619" i="5"/>
  <c r="Q619" i="5"/>
  <c r="O620" i="5"/>
  <c r="Q620" i="5"/>
  <c r="O621" i="5"/>
  <c r="Q621" i="5"/>
  <c r="O622" i="5"/>
  <c r="Q622" i="5"/>
  <c r="O623" i="5"/>
  <c r="Q623" i="5"/>
  <c r="O624" i="5"/>
  <c r="Q624" i="5"/>
  <c r="O625" i="5"/>
  <c r="Q625" i="5"/>
  <c r="L621" i="5"/>
  <c r="M621" i="5" s="1"/>
  <c r="L622" i="5"/>
  <c r="M622" i="5" s="1"/>
  <c r="L623" i="5"/>
  <c r="M623" i="5" s="1"/>
  <c r="L624" i="5"/>
  <c r="M624" i="5" s="1"/>
  <c r="L625" i="5"/>
  <c r="M625" i="5" s="1"/>
  <c r="M634" i="5" l="1"/>
  <c r="P634" i="5"/>
  <c r="M638" i="5"/>
  <c r="P638" i="5"/>
  <c r="M639" i="5"/>
  <c r="P639" i="5"/>
  <c r="P628" i="5"/>
  <c r="P629" i="5"/>
  <c r="M629" i="5"/>
  <c r="M633" i="5"/>
  <c r="M628" i="5"/>
  <c r="M637" i="5"/>
  <c r="M632" i="5"/>
  <c r="P631" i="5"/>
  <c r="M636" i="5"/>
  <c r="P630" i="5"/>
  <c r="P627" i="5"/>
  <c r="P626" i="5"/>
  <c r="M635" i="5"/>
  <c r="P622" i="5"/>
  <c r="P624" i="5"/>
  <c r="P621" i="5"/>
  <c r="P623" i="5"/>
  <c r="P625" i="5"/>
  <c r="O615" i="5" l="1"/>
  <c r="Q615" i="5"/>
  <c r="O616" i="5"/>
  <c r="Q616" i="5"/>
  <c r="O617" i="5"/>
  <c r="Q617" i="5"/>
  <c r="O618" i="5"/>
  <c r="Q618" i="5"/>
  <c r="L617" i="5"/>
  <c r="P617" i="5" s="1"/>
  <c r="L618" i="5"/>
  <c r="M618" i="5" s="1"/>
  <c r="L619" i="5"/>
  <c r="L620" i="5"/>
  <c r="P620" i="5" s="1"/>
  <c r="O606" i="5"/>
  <c r="Q606" i="5"/>
  <c r="O607" i="5"/>
  <c r="Q607" i="5"/>
  <c r="O608" i="5"/>
  <c r="Q608" i="5"/>
  <c r="O609" i="5"/>
  <c r="Q609" i="5"/>
  <c r="O610" i="5"/>
  <c r="Q610" i="5"/>
  <c r="O611" i="5"/>
  <c r="Q611" i="5"/>
  <c r="O612" i="5"/>
  <c r="Q612" i="5"/>
  <c r="O613" i="5"/>
  <c r="Q613" i="5"/>
  <c r="O614" i="5"/>
  <c r="Q614" i="5"/>
  <c r="L612" i="5"/>
  <c r="M612" i="5" s="1"/>
  <c r="L613" i="5"/>
  <c r="M613" i="5" s="1"/>
  <c r="L614" i="5"/>
  <c r="M614" i="5" s="1"/>
  <c r="L615" i="5"/>
  <c r="M615" i="5" s="1"/>
  <c r="L616" i="5"/>
  <c r="M616" i="5" s="1"/>
  <c r="M619" i="5" l="1"/>
  <c r="P619" i="5"/>
  <c r="M620" i="5"/>
  <c r="M617" i="5"/>
  <c r="P618" i="5"/>
  <c r="P616" i="5"/>
  <c r="P615" i="5"/>
  <c r="P612" i="5"/>
  <c r="P613" i="5"/>
  <c r="P614" i="5"/>
  <c r="O603" i="5" l="1"/>
  <c r="Q603" i="5"/>
  <c r="O604" i="5"/>
  <c r="Q604" i="5"/>
  <c r="O605" i="5"/>
  <c r="Q605" i="5"/>
  <c r="L603" i="5"/>
  <c r="M603" i="5" s="1"/>
  <c r="L604" i="5"/>
  <c r="M604" i="5" s="1"/>
  <c r="L605" i="5"/>
  <c r="M605" i="5" s="1"/>
  <c r="L606" i="5"/>
  <c r="P606" i="5" s="1"/>
  <c r="L607" i="5"/>
  <c r="L608" i="5"/>
  <c r="L609" i="5"/>
  <c r="L610" i="5"/>
  <c r="L611" i="5"/>
  <c r="O598" i="5"/>
  <c r="Q598" i="5"/>
  <c r="O599" i="5"/>
  <c r="Q599" i="5"/>
  <c r="O600" i="5"/>
  <c r="Q600" i="5"/>
  <c r="O601" i="5"/>
  <c r="Q601" i="5"/>
  <c r="O602" i="5"/>
  <c r="Q602" i="5"/>
  <c r="L596" i="5"/>
  <c r="M596" i="5" s="1"/>
  <c r="L597" i="5"/>
  <c r="M597" i="5" s="1"/>
  <c r="L598" i="5"/>
  <c r="M598" i="5" s="1"/>
  <c r="L599" i="5"/>
  <c r="P599" i="5" s="1"/>
  <c r="L600" i="5"/>
  <c r="M600" i="5" s="1"/>
  <c r="L601" i="5"/>
  <c r="M601" i="5" s="1"/>
  <c r="L602" i="5"/>
  <c r="M602" i="5" s="1"/>
  <c r="O585" i="5"/>
  <c r="Q585" i="5"/>
  <c r="O586" i="5"/>
  <c r="Q586" i="5"/>
  <c r="O587" i="5"/>
  <c r="Q587" i="5"/>
  <c r="O588" i="5"/>
  <c r="Q588" i="5"/>
  <c r="O589" i="5"/>
  <c r="Q589" i="5"/>
  <c r="O590" i="5"/>
  <c r="Q590" i="5"/>
  <c r="O591" i="5"/>
  <c r="Q591" i="5"/>
  <c r="O592" i="5"/>
  <c r="Q592" i="5"/>
  <c r="O593" i="5"/>
  <c r="Q593" i="5"/>
  <c r="O594" i="5"/>
  <c r="Q594" i="5"/>
  <c r="O595" i="5"/>
  <c r="Q595" i="5"/>
  <c r="O596" i="5"/>
  <c r="Q596" i="5"/>
  <c r="O597" i="5"/>
  <c r="Q597" i="5"/>
  <c r="L586" i="5"/>
  <c r="M586" i="5" s="1"/>
  <c r="L587" i="5"/>
  <c r="M587" i="5" s="1"/>
  <c r="L588" i="5"/>
  <c r="L589" i="5"/>
  <c r="P589" i="5" s="1"/>
  <c r="L590" i="5"/>
  <c r="M590" i="5" s="1"/>
  <c r="L591" i="5"/>
  <c r="M591" i="5" s="1"/>
  <c r="L592" i="5"/>
  <c r="P592" i="5" s="1"/>
  <c r="L593" i="5"/>
  <c r="P593" i="5" s="1"/>
  <c r="L594" i="5"/>
  <c r="P594" i="5" s="1"/>
  <c r="L595" i="5"/>
  <c r="M595" i="5" s="1"/>
  <c r="M610" i="5" l="1"/>
  <c r="P610" i="5"/>
  <c r="M608" i="5"/>
  <c r="P608" i="5"/>
  <c r="M607" i="5"/>
  <c r="P607" i="5"/>
  <c r="M611" i="5"/>
  <c r="P611" i="5"/>
  <c r="M609" i="5"/>
  <c r="P609" i="5"/>
  <c r="M606" i="5"/>
  <c r="P605" i="5"/>
  <c r="P604" i="5"/>
  <c r="P603" i="5"/>
  <c r="P596" i="5"/>
  <c r="M599" i="5"/>
  <c r="P600" i="5"/>
  <c r="P602" i="5"/>
  <c r="P601" i="5"/>
  <c r="M592" i="5"/>
  <c r="P598" i="5"/>
  <c r="P588" i="5"/>
  <c r="P587" i="5"/>
  <c r="P590" i="5"/>
  <c r="M594" i="5"/>
  <c r="M589" i="5"/>
  <c r="M593" i="5"/>
  <c r="P597" i="5"/>
  <c r="M588" i="5"/>
  <c r="P586" i="5"/>
  <c r="P595" i="5"/>
  <c r="P591" i="5"/>
  <c r="O584" i="5"/>
  <c r="Q584" i="5"/>
  <c r="O576" i="5"/>
  <c r="Q576" i="5"/>
  <c r="O577" i="5"/>
  <c r="Q577" i="5"/>
  <c r="O578" i="5"/>
  <c r="Q578" i="5"/>
  <c r="O579" i="5"/>
  <c r="Q579" i="5"/>
  <c r="O580" i="5"/>
  <c r="Q580" i="5"/>
  <c r="O581" i="5"/>
  <c r="Q581" i="5"/>
  <c r="O582" i="5"/>
  <c r="Q582" i="5"/>
  <c r="O583" i="5"/>
  <c r="Q583" i="5"/>
  <c r="L584" i="5"/>
  <c r="M584" i="5" s="1"/>
  <c r="L585" i="5"/>
  <c r="O575" i="5"/>
  <c r="Q575" i="5"/>
  <c r="L581" i="5"/>
  <c r="P581" i="5" s="1"/>
  <c r="L582" i="5"/>
  <c r="M582" i="5" s="1"/>
  <c r="L583" i="5"/>
  <c r="P583" i="5" s="1"/>
  <c r="O571" i="5"/>
  <c r="Q571" i="5"/>
  <c r="O572" i="5"/>
  <c r="Q572" i="5"/>
  <c r="O573" i="5"/>
  <c r="Q573" i="5"/>
  <c r="O574" i="5"/>
  <c r="Q574" i="5"/>
  <c r="L577" i="5"/>
  <c r="M577" i="5" s="1"/>
  <c r="L578" i="5"/>
  <c r="M578" i="5" s="1"/>
  <c r="L579" i="5"/>
  <c r="P579" i="5" s="1"/>
  <c r="L580" i="5"/>
  <c r="P580" i="5" s="1"/>
  <c r="L572" i="5"/>
  <c r="P572" i="5" s="1"/>
  <c r="L573" i="5"/>
  <c r="M573" i="5" s="1"/>
  <c r="L574" i="5"/>
  <c r="M574" i="5" s="1"/>
  <c r="L575" i="5"/>
  <c r="M575" i="5" s="1"/>
  <c r="L576" i="5"/>
  <c r="P576" i="5" s="1"/>
  <c r="M585" i="5" l="1"/>
  <c r="P585" i="5"/>
  <c r="P584" i="5"/>
  <c r="M581" i="5"/>
  <c r="P578" i="5"/>
  <c r="P577" i="5"/>
  <c r="P582" i="5"/>
  <c r="M583" i="5"/>
  <c r="P575" i="5"/>
  <c r="M576" i="5"/>
  <c r="M572" i="5"/>
  <c r="M579" i="5"/>
  <c r="P574" i="5"/>
  <c r="P573" i="5"/>
  <c r="M580" i="5"/>
  <c r="O569" i="5" l="1"/>
  <c r="Q569" i="5"/>
  <c r="O570" i="5"/>
  <c r="Q570" i="5"/>
  <c r="O560" i="5"/>
  <c r="Q560" i="5"/>
  <c r="O561" i="5"/>
  <c r="Q561" i="5"/>
  <c r="O562" i="5"/>
  <c r="Q562" i="5"/>
  <c r="O563" i="5"/>
  <c r="Q563" i="5"/>
  <c r="O564" i="5"/>
  <c r="Q564" i="5"/>
  <c r="O565" i="5"/>
  <c r="Q565" i="5"/>
  <c r="O566" i="5"/>
  <c r="Q566" i="5"/>
  <c r="O567" i="5"/>
  <c r="Q567" i="5"/>
  <c r="O568" i="5"/>
  <c r="Q568" i="5"/>
  <c r="L563" i="5"/>
  <c r="P563" i="5" s="1"/>
  <c r="L564" i="5"/>
  <c r="M564" i="5" s="1"/>
  <c r="L565" i="5"/>
  <c r="P565" i="5" s="1"/>
  <c r="L566" i="5"/>
  <c r="M566" i="5" s="1"/>
  <c r="L567" i="5"/>
  <c r="M567" i="5" s="1"/>
  <c r="L568" i="5"/>
  <c r="M568" i="5" s="1"/>
  <c r="L569" i="5"/>
  <c r="M569" i="5" s="1"/>
  <c r="L570" i="5"/>
  <c r="M570" i="5" s="1"/>
  <c r="L571" i="5"/>
  <c r="P571" i="5" s="1"/>
  <c r="O557" i="5"/>
  <c r="Q557" i="5"/>
  <c r="O558" i="5"/>
  <c r="Q558" i="5"/>
  <c r="O559" i="5"/>
  <c r="Q559" i="5"/>
  <c r="L560" i="5"/>
  <c r="M560" i="5" s="1"/>
  <c r="L561" i="5"/>
  <c r="M561" i="5" s="1"/>
  <c r="L562" i="5"/>
  <c r="M562" i="5" s="1"/>
  <c r="L558" i="5"/>
  <c r="M558" i="5" s="1"/>
  <c r="L559" i="5"/>
  <c r="M559" i="5" s="1"/>
  <c r="L556" i="5"/>
  <c r="M556" i="5" s="1"/>
  <c r="L557" i="5"/>
  <c r="M557" i="5" s="1"/>
  <c r="O551" i="5"/>
  <c r="Q551" i="5"/>
  <c r="O552" i="5"/>
  <c r="Q552" i="5"/>
  <c r="O553" i="5"/>
  <c r="Q553" i="5"/>
  <c r="O554" i="5"/>
  <c r="Q554" i="5"/>
  <c r="O555" i="5"/>
  <c r="Q555" i="5"/>
  <c r="O556" i="5"/>
  <c r="Q556" i="5"/>
  <c r="L553" i="5"/>
  <c r="M553" i="5" s="1"/>
  <c r="L554" i="5"/>
  <c r="M554" i="5" s="1"/>
  <c r="L555" i="5"/>
  <c r="M555" i="5" s="1"/>
  <c r="M563" i="5" l="1"/>
  <c r="M571" i="5"/>
  <c r="M565" i="5"/>
  <c r="P570" i="5"/>
  <c r="P569" i="5"/>
  <c r="P562" i="5"/>
  <c r="P567" i="5"/>
  <c r="P561" i="5"/>
  <c r="P566" i="5"/>
  <c r="P564" i="5"/>
  <c r="P568" i="5"/>
  <c r="P560" i="5"/>
  <c r="P559" i="5"/>
  <c r="P558" i="5"/>
  <c r="P557" i="5"/>
  <c r="P556" i="5"/>
  <c r="P553" i="5"/>
  <c r="P555" i="5"/>
  <c r="P554" i="5"/>
  <c r="O549" i="5"/>
  <c r="Q549" i="5"/>
  <c r="O550" i="5"/>
  <c r="Q550" i="5"/>
  <c r="L552" i="5"/>
  <c r="O545" i="5"/>
  <c r="Q545" i="5"/>
  <c r="O546" i="5"/>
  <c r="Q546" i="5"/>
  <c r="O547" i="5"/>
  <c r="Q547" i="5"/>
  <c r="O548" i="5"/>
  <c r="Q548" i="5"/>
  <c r="L548" i="5"/>
  <c r="M548" i="5" s="1"/>
  <c r="L549" i="5"/>
  <c r="P549" i="5" s="1"/>
  <c r="L550" i="5"/>
  <c r="M550" i="5" s="1"/>
  <c r="L551" i="5"/>
  <c r="P551" i="5" s="1"/>
  <c r="O539" i="5"/>
  <c r="Q539" i="5"/>
  <c r="O540" i="5"/>
  <c r="Q540" i="5"/>
  <c r="O541" i="5"/>
  <c r="Q541" i="5"/>
  <c r="O542" i="5"/>
  <c r="Q542" i="5"/>
  <c r="O543" i="5"/>
  <c r="Q543" i="5"/>
  <c r="O544" i="5"/>
  <c r="Q544" i="5"/>
  <c r="L541" i="5"/>
  <c r="M541" i="5" s="1"/>
  <c r="L542" i="5"/>
  <c r="P542" i="5" s="1"/>
  <c r="L543" i="5"/>
  <c r="M543" i="5" s="1"/>
  <c r="L544" i="5"/>
  <c r="M544" i="5" s="1"/>
  <c r="L545" i="5"/>
  <c r="M545" i="5" s="1"/>
  <c r="L546" i="5"/>
  <c r="P546" i="5" s="1"/>
  <c r="L547" i="5"/>
  <c r="P547" i="5" s="1"/>
  <c r="O538" i="5"/>
  <c r="Q538" i="5"/>
  <c r="L540" i="5"/>
  <c r="M540" i="5" s="1"/>
  <c r="O535" i="5"/>
  <c r="Q535" i="5"/>
  <c r="O536" i="5"/>
  <c r="Q536" i="5"/>
  <c r="O537" i="5"/>
  <c r="Q537" i="5"/>
  <c r="L535" i="5"/>
  <c r="M535" i="5" s="1"/>
  <c r="L536" i="5"/>
  <c r="M536" i="5" s="1"/>
  <c r="L537" i="5"/>
  <c r="P537" i="5" s="1"/>
  <c r="L538" i="5"/>
  <c r="M538" i="5" s="1"/>
  <c r="L539" i="5"/>
  <c r="M539" i="5" s="1"/>
  <c r="O519" i="5"/>
  <c r="Q519" i="5"/>
  <c r="O520" i="5"/>
  <c r="Q520" i="5"/>
  <c r="O521" i="5"/>
  <c r="Q521" i="5"/>
  <c r="O522" i="5"/>
  <c r="Q522" i="5"/>
  <c r="O523" i="5"/>
  <c r="Q523" i="5"/>
  <c r="O524" i="5"/>
  <c r="Q524" i="5"/>
  <c r="O525" i="5"/>
  <c r="Q525" i="5"/>
  <c r="O526" i="5"/>
  <c r="Q526" i="5"/>
  <c r="O527" i="5"/>
  <c r="Q527" i="5"/>
  <c r="O528" i="5"/>
  <c r="Q528" i="5"/>
  <c r="O529" i="5"/>
  <c r="Q529" i="5"/>
  <c r="O530" i="5"/>
  <c r="Q530" i="5"/>
  <c r="O531" i="5"/>
  <c r="Q531" i="5"/>
  <c r="O532" i="5"/>
  <c r="Q532" i="5"/>
  <c r="O533" i="5"/>
  <c r="Q533" i="5"/>
  <c r="O534" i="5"/>
  <c r="Q534" i="5"/>
  <c r="L521" i="5"/>
  <c r="M521" i="5" s="1"/>
  <c r="L522" i="5"/>
  <c r="M522" i="5" s="1"/>
  <c r="L523" i="5"/>
  <c r="M523" i="5" s="1"/>
  <c r="L524" i="5"/>
  <c r="M524" i="5" s="1"/>
  <c r="L525" i="5"/>
  <c r="P525" i="5" s="1"/>
  <c r="L526" i="5"/>
  <c r="M526" i="5" s="1"/>
  <c r="L527" i="5"/>
  <c r="P527" i="5" s="1"/>
  <c r="L528" i="5"/>
  <c r="M528" i="5" s="1"/>
  <c r="L529" i="5"/>
  <c r="P529" i="5" s="1"/>
  <c r="L530" i="5"/>
  <c r="M530" i="5" s="1"/>
  <c r="L531" i="5"/>
  <c r="M531" i="5" s="1"/>
  <c r="L532" i="5"/>
  <c r="M532" i="5" s="1"/>
  <c r="L533" i="5"/>
  <c r="P533" i="5" s="1"/>
  <c r="L534" i="5"/>
  <c r="M534" i="5" s="1"/>
  <c r="M552" i="5" l="1"/>
  <c r="P552" i="5"/>
  <c r="P550" i="5"/>
  <c r="P548" i="5"/>
  <c r="M527" i="5"/>
  <c r="P545" i="5"/>
  <c r="M551" i="5"/>
  <c r="M549" i="5"/>
  <c r="P544" i="5"/>
  <c r="M547" i="5"/>
  <c r="P541" i="5"/>
  <c r="P543" i="5"/>
  <c r="P540" i="5"/>
  <c r="P539" i="5"/>
  <c r="M546" i="5"/>
  <c r="M542" i="5"/>
  <c r="M537" i="5"/>
  <c r="P538" i="5"/>
  <c r="P536" i="5"/>
  <c r="P535" i="5"/>
  <c r="M529" i="5"/>
  <c r="P532" i="5"/>
  <c r="M533" i="5"/>
  <c r="P524" i="5"/>
  <c r="P534" i="5"/>
  <c r="M525" i="5"/>
  <c r="P521" i="5"/>
  <c r="P523" i="5"/>
  <c r="P531" i="5"/>
  <c r="P528" i="5"/>
  <c r="P522" i="5"/>
  <c r="P526" i="5"/>
  <c r="P530" i="5"/>
  <c r="O514" i="5" l="1"/>
  <c r="Q514" i="5"/>
  <c r="O515" i="5"/>
  <c r="Q515" i="5"/>
  <c r="O516" i="5"/>
  <c r="Q516" i="5"/>
  <c r="O517" i="5"/>
  <c r="Q517" i="5"/>
  <c r="O518" i="5"/>
  <c r="Q518" i="5"/>
  <c r="L512" i="5"/>
  <c r="M512" i="5" s="1"/>
  <c r="L513" i="5"/>
  <c r="M513" i="5" s="1"/>
  <c r="L514" i="5"/>
  <c r="P514" i="5" s="1"/>
  <c r="L515" i="5"/>
  <c r="P515" i="5" s="1"/>
  <c r="L516" i="5"/>
  <c r="M516" i="5" s="1"/>
  <c r="L517" i="5"/>
  <c r="M517" i="5" s="1"/>
  <c r="L518" i="5"/>
  <c r="M518" i="5" s="1"/>
  <c r="L519" i="5"/>
  <c r="P519" i="5" s="1"/>
  <c r="L520" i="5"/>
  <c r="O510" i="5"/>
  <c r="Q510" i="5"/>
  <c r="O511" i="5"/>
  <c r="Q511" i="5"/>
  <c r="O512" i="5"/>
  <c r="Q512" i="5"/>
  <c r="O513" i="5"/>
  <c r="Q513" i="5"/>
  <c r="L511" i="5"/>
  <c r="M511" i="5" s="1"/>
  <c r="L508" i="5"/>
  <c r="M508" i="5" s="1"/>
  <c r="L509" i="5"/>
  <c r="M509" i="5" s="1"/>
  <c r="L510" i="5"/>
  <c r="P510" i="5" s="1"/>
  <c r="O508" i="5"/>
  <c r="O509" i="5"/>
  <c r="Q508" i="5"/>
  <c r="Q509" i="5"/>
  <c r="O497" i="5"/>
  <c r="Q497" i="5"/>
  <c r="O498" i="5"/>
  <c r="Q498" i="5"/>
  <c r="O499" i="5"/>
  <c r="Q499" i="5"/>
  <c r="O500" i="5"/>
  <c r="Q500" i="5"/>
  <c r="O501" i="5"/>
  <c r="Q501" i="5"/>
  <c r="O502" i="5"/>
  <c r="Q502" i="5"/>
  <c r="O503" i="5"/>
  <c r="Q503" i="5"/>
  <c r="O504" i="5"/>
  <c r="Q504" i="5"/>
  <c r="O505" i="5"/>
  <c r="Q505" i="5"/>
  <c r="O506" i="5"/>
  <c r="Q506" i="5"/>
  <c r="O507" i="5"/>
  <c r="Q507" i="5"/>
  <c r="L501" i="5"/>
  <c r="M501" i="5" s="1"/>
  <c r="L502" i="5"/>
  <c r="P502" i="5" s="1"/>
  <c r="L503" i="5"/>
  <c r="P503" i="5" s="1"/>
  <c r="L504" i="5"/>
  <c r="M504" i="5" s="1"/>
  <c r="L505" i="5"/>
  <c r="M505" i="5" s="1"/>
  <c r="L506" i="5"/>
  <c r="P506" i="5" s="1"/>
  <c r="L507" i="5"/>
  <c r="M507" i="5" s="1"/>
  <c r="O493" i="5"/>
  <c r="Q493" i="5"/>
  <c r="O494" i="5"/>
  <c r="Q494" i="5"/>
  <c r="O495" i="5"/>
  <c r="Q495" i="5"/>
  <c r="O496" i="5"/>
  <c r="Q496" i="5"/>
  <c r="L490" i="5"/>
  <c r="M490" i="5" s="1"/>
  <c r="L491" i="5"/>
  <c r="M491" i="5" s="1"/>
  <c r="L492" i="5"/>
  <c r="M492" i="5" s="1"/>
  <c r="L493" i="5"/>
  <c r="M493" i="5" s="1"/>
  <c r="L494" i="5"/>
  <c r="M494" i="5" s="1"/>
  <c r="L495" i="5"/>
  <c r="M495" i="5" s="1"/>
  <c r="L496" i="5"/>
  <c r="P496" i="5" s="1"/>
  <c r="L497" i="5"/>
  <c r="P497" i="5" s="1"/>
  <c r="L498" i="5"/>
  <c r="M498" i="5" s="1"/>
  <c r="L499" i="5"/>
  <c r="M499" i="5" s="1"/>
  <c r="L500" i="5"/>
  <c r="M500" i="5" s="1"/>
  <c r="O491" i="5"/>
  <c r="O492" i="5"/>
  <c r="Q491" i="5"/>
  <c r="Q492" i="5"/>
  <c r="M520" i="5" l="1"/>
  <c r="P520" i="5"/>
  <c r="M514" i="5"/>
  <c r="M519" i="5"/>
  <c r="P516" i="5"/>
  <c r="M515" i="5"/>
  <c r="P518" i="5"/>
  <c r="P517" i="5"/>
  <c r="P511" i="5"/>
  <c r="P513" i="5"/>
  <c r="P512" i="5"/>
  <c r="M510" i="5"/>
  <c r="P509" i="5"/>
  <c r="P508" i="5"/>
  <c r="M506" i="5"/>
  <c r="P507" i="5"/>
  <c r="M503" i="5"/>
  <c r="P499" i="5"/>
  <c r="P504" i="5"/>
  <c r="P501" i="5"/>
  <c r="P498" i="5"/>
  <c r="M502" i="5"/>
  <c r="P500" i="5"/>
  <c r="P505" i="5"/>
  <c r="M497" i="5"/>
  <c r="P495" i="5"/>
  <c r="M496" i="5"/>
  <c r="P494" i="5"/>
  <c r="P493" i="5"/>
  <c r="P492" i="5"/>
  <c r="P491" i="5"/>
  <c r="O486" i="5" l="1"/>
  <c r="Q486" i="5"/>
  <c r="O487" i="5"/>
  <c r="Q487" i="5"/>
  <c r="O488" i="5"/>
  <c r="Q488" i="5"/>
  <c r="O489" i="5"/>
  <c r="Q489" i="5"/>
  <c r="O490" i="5"/>
  <c r="Q490" i="5"/>
  <c r="L488" i="5"/>
  <c r="M488" i="5" s="1"/>
  <c r="L489" i="5"/>
  <c r="M489" i="5" s="1"/>
  <c r="P490" i="5"/>
  <c r="O478" i="5"/>
  <c r="Q478" i="5"/>
  <c r="O479" i="5"/>
  <c r="Q479" i="5"/>
  <c r="O480" i="5"/>
  <c r="Q480" i="5"/>
  <c r="O481" i="5"/>
  <c r="Q481" i="5"/>
  <c r="O482" i="5"/>
  <c r="Q482" i="5"/>
  <c r="O483" i="5"/>
  <c r="Q483" i="5"/>
  <c r="O484" i="5"/>
  <c r="Q484" i="5"/>
  <c r="O485" i="5"/>
  <c r="Q485" i="5"/>
  <c r="L480" i="5"/>
  <c r="M480" i="5" s="1"/>
  <c r="L481" i="5"/>
  <c r="M481" i="5" s="1"/>
  <c r="L482" i="5"/>
  <c r="M482" i="5" s="1"/>
  <c r="L483" i="5"/>
  <c r="P483" i="5" s="1"/>
  <c r="L484" i="5"/>
  <c r="M484" i="5" s="1"/>
  <c r="L485" i="5"/>
  <c r="M485" i="5" s="1"/>
  <c r="L486" i="5"/>
  <c r="P486" i="5" s="1"/>
  <c r="L487" i="5"/>
  <c r="M487" i="5" s="1"/>
  <c r="O476" i="5"/>
  <c r="Q476" i="5"/>
  <c r="O477" i="5"/>
  <c r="Q477" i="5"/>
  <c r="L475" i="5"/>
  <c r="M475" i="5" s="1"/>
  <c r="L476" i="5"/>
  <c r="M476" i="5" s="1"/>
  <c r="L477" i="5"/>
  <c r="M477" i="5" s="1"/>
  <c r="L478" i="5"/>
  <c r="M478" i="5" s="1"/>
  <c r="L479" i="5"/>
  <c r="M479" i="5" s="1"/>
  <c r="O471" i="5"/>
  <c r="Q471" i="5"/>
  <c r="O472" i="5"/>
  <c r="Q472" i="5"/>
  <c r="O473" i="5"/>
  <c r="Q473" i="5"/>
  <c r="O474" i="5"/>
  <c r="Q474" i="5"/>
  <c r="O475" i="5"/>
  <c r="Q475" i="5"/>
  <c r="L472" i="5"/>
  <c r="M472" i="5" s="1"/>
  <c r="L473" i="5"/>
  <c r="M473" i="5" s="1"/>
  <c r="L474" i="5"/>
  <c r="P474" i="5" s="1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Q212" i="5"/>
  <c r="Q213" i="5"/>
  <c r="Q214" i="5"/>
  <c r="Q215" i="5"/>
  <c r="Q216" i="5"/>
  <c r="Q217" i="5"/>
  <c r="Q218" i="5"/>
  <c r="Q219" i="5"/>
  <c r="Q220" i="5"/>
  <c r="Q221" i="5"/>
  <c r="Q222" i="5"/>
  <c r="Q223" i="5"/>
  <c r="Q224" i="5"/>
  <c r="Q225" i="5"/>
  <c r="Q226" i="5"/>
  <c r="Q227" i="5"/>
  <c r="Q228" i="5"/>
  <c r="Q229" i="5"/>
  <c r="Q230" i="5"/>
  <c r="Q231" i="5"/>
  <c r="Q232" i="5"/>
  <c r="Q233" i="5"/>
  <c r="Q234" i="5"/>
  <c r="Q235" i="5"/>
  <c r="Q236" i="5"/>
  <c r="Q237" i="5"/>
  <c r="Q238" i="5"/>
  <c r="Q239" i="5"/>
  <c r="Q240" i="5"/>
  <c r="Q241" i="5"/>
  <c r="Q242" i="5"/>
  <c r="Q243" i="5"/>
  <c r="Q244" i="5"/>
  <c r="Q245" i="5"/>
  <c r="Q246" i="5"/>
  <c r="Q247" i="5"/>
  <c r="Q248" i="5"/>
  <c r="Q249" i="5"/>
  <c r="Q250" i="5"/>
  <c r="Q251" i="5"/>
  <c r="Q252" i="5"/>
  <c r="Q253" i="5"/>
  <c r="Q254" i="5"/>
  <c r="Q255" i="5"/>
  <c r="Q256" i="5"/>
  <c r="Q257" i="5"/>
  <c r="Q258" i="5"/>
  <c r="Q259" i="5"/>
  <c r="Q260" i="5"/>
  <c r="Q261" i="5"/>
  <c r="Q262" i="5"/>
  <c r="Q263" i="5"/>
  <c r="Q264" i="5"/>
  <c r="Q265" i="5"/>
  <c r="Q266" i="5"/>
  <c r="Q267" i="5"/>
  <c r="Q268" i="5"/>
  <c r="Q269" i="5"/>
  <c r="Q270" i="5"/>
  <c r="Q271" i="5"/>
  <c r="Q272" i="5"/>
  <c r="Q273" i="5"/>
  <c r="Q274" i="5"/>
  <c r="Q275" i="5"/>
  <c r="Q276" i="5"/>
  <c r="Q277" i="5"/>
  <c r="Q278" i="5"/>
  <c r="Q279" i="5"/>
  <c r="Q280" i="5"/>
  <c r="Q281" i="5"/>
  <c r="Q282" i="5"/>
  <c r="Q283" i="5"/>
  <c r="Q284" i="5"/>
  <c r="Q285" i="5"/>
  <c r="Q286" i="5"/>
  <c r="Q287" i="5"/>
  <c r="Q288" i="5"/>
  <c r="Q289" i="5"/>
  <c r="Q290" i="5"/>
  <c r="Q291" i="5"/>
  <c r="Q292" i="5"/>
  <c r="Q293" i="5"/>
  <c r="Q294" i="5"/>
  <c r="Q295" i="5"/>
  <c r="Q296" i="5"/>
  <c r="Q297" i="5"/>
  <c r="Q298" i="5"/>
  <c r="Q299" i="5"/>
  <c r="Q300" i="5"/>
  <c r="Q301" i="5"/>
  <c r="Q302" i="5"/>
  <c r="Q303" i="5"/>
  <c r="Q304" i="5"/>
  <c r="Q305" i="5"/>
  <c r="Q306" i="5"/>
  <c r="Q307" i="5"/>
  <c r="Q308" i="5"/>
  <c r="Q309" i="5"/>
  <c r="Q310" i="5"/>
  <c r="Q311" i="5"/>
  <c r="Q312" i="5"/>
  <c r="Q313" i="5"/>
  <c r="Q314" i="5"/>
  <c r="Q315" i="5"/>
  <c r="Q316" i="5"/>
  <c r="Q317" i="5"/>
  <c r="Q318" i="5"/>
  <c r="Q319" i="5"/>
  <c r="Q320" i="5"/>
  <c r="Q321" i="5"/>
  <c r="Q322" i="5"/>
  <c r="Q323" i="5"/>
  <c r="Q324" i="5"/>
  <c r="Q325" i="5"/>
  <c r="Q326" i="5"/>
  <c r="Q327" i="5"/>
  <c r="Q328" i="5"/>
  <c r="Q329" i="5"/>
  <c r="Q330" i="5"/>
  <c r="Q331" i="5"/>
  <c r="Q332" i="5"/>
  <c r="Q333" i="5"/>
  <c r="Q334" i="5"/>
  <c r="Q335" i="5"/>
  <c r="Q336" i="5"/>
  <c r="Q337" i="5"/>
  <c r="Q338" i="5"/>
  <c r="Q339" i="5"/>
  <c r="Q340" i="5"/>
  <c r="Q341" i="5"/>
  <c r="Q342" i="5"/>
  <c r="Q343" i="5"/>
  <c r="Q344" i="5"/>
  <c r="Q345" i="5"/>
  <c r="Q346" i="5"/>
  <c r="Q347" i="5"/>
  <c r="Q348" i="5"/>
  <c r="Q349" i="5"/>
  <c r="Q350" i="5"/>
  <c r="Q351" i="5"/>
  <c r="Q352" i="5"/>
  <c r="Q353" i="5"/>
  <c r="Q354" i="5"/>
  <c r="Q355" i="5"/>
  <c r="Q356" i="5"/>
  <c r="Q357" i="5"/>
  <c r="Q358" i="5"/>
  <c r="Q359" i="5"/>
  <c r="Q360" i="5"/>
  <c r="Q361" i="5"/>
  <c r="Q362" i="5"/>
  <c r="Q363" i="5"/>
  <c r="Q364" i="5"/>
  <c r="Q365" i="5"/>
  <c r="Q366" i="5"/>
  <c r="Q367" i="5"/>
  <c r="Q368" i="5"/>
  <c r="Q369" i="5"/>
  <c r="Q370" i="5"/>
  <c r="Q371" i="5"/>
  <c r="Q372" i="5"/>
  <c r="Q373" i="5"/>
  <c r="Q374" i="5"/>
  <c r="Q375" i="5"/>
  <c r="Q376" i="5"/>
  <c r="Q377" i="5"/>
  <c r="Q378" i="5"/>
  <c r="Q379" i="5"/>
  <c r="Q380" i="5"/>
  <c r="Q381" i="5"/>
  <c r="Q382" i="5"/>
  <c r="Q383" i="5"/>
  <c r="Q384" i="5"/>
  <c r="Q385" i="5"/>
  <c r="Q386" i="5"/>
  <c r="Q387" i="5"/>
  <c r="Q388" i="5"/>
  <c r="Q389" i="5"/>
  <c r="Q390" i="5"/>
  <c r="Q391" i="5"/>
  <c r="Q392" i="5"/>
  <c r="Q393" i="5"/>
  <c r="Q394" i="5"/>
  <c r="Q395" i="5"/>
  <c r="Q396" i="5"/>
  <c r="Q397" i="5"/>
  <c r="Q398" i="5"/>
  <c r="Q399" i="5"/>
  <c r="Q400" i="5"/>
  <c r="Q401" i="5"/>
  <c r="Q402" i="5"/>
  <c r="Q403" i="5"/>
  <c r="Q404" i="5"/>
  <c r="Q405" i="5"/>
  <c r="Q406" i="5"/>
  <c r="Q407" i="5"/>
  <c r="Q408" i="5"/>
  <c r="Q409" i="5"/>
  <c r="Q410" i="5"/>
  <c r="Q411" i="5"/>
  <c r="Q412" i="5"/>
  <c r="Q413" i="5"/>
  <c r="Q414" i="5"/>
  <c r="Q415" i="5"/>
  <c r="Q416" i="5"/>
  <c r="Q417" i="5"/>
  <c r="Q418" i="5"/>
  <c r="Q419" i="5"/>
  <c r="Q420" i="5"/>
  <c r="Q421" i="5"/>
  <c r="Q422" i="5"/>
  <c r="Q423" i="5"/>
  <c r="Q424" i="5"/>
  <c r="Q425" i="5"/>
  <c r="Q426" i="5"/>
  <c r="Q427" i="5"/>
  <c r="Q428" i="5"/>
  <c r="Q429" i="5"/>
  <c r="Q430" i="5"/>
  <c r="Q431" i="5"/>
  <c r="Q432" i="5"/>
  <c r="Q433" i="5"/>
  <c r="Q434" i="5"/>
  <c r="Q435" i="5"/>
  <c r="Q436" i="5"/>
  <c r="Q437" i="5"/>
  <c r="Q438" i="5"/>
  <c r="Q439" i="5"/>
  <c r="Q440" i="5"/>
  <c r="Q441" i="5"/>
  <c r="Q442" i="5"/>
  <c r="Q443" i="5"/>
  <c r="Q444" i="5"/>
  <c r="Q445" i="5"/>
  <c r="Q446" i="5"/>
  <c r="Q447" i="5"/>
  <c r="Q448" i="5"/>
  <c r="Q449" i="5"/>
  <c r="Q450" i="5"/>
  <c r="Q451" i="5"/>
  <c r="Q452" i="5"/>
  <c r="Q453" i="5"/>
  <c r="Q454" i="5"/>
  <c r="Q455" i="5"/>
  <c r="Q456" i="5"/>
  <c r="Q457" i="5"/>
  <c r="Q458" i="5"/>
  <c r="Q459" i="5"/>
  <c r="Q460" i="5"/>
  <c r="Q461" i="5"/>
  <c r="Q462" i="5"/>
  <c r="Q463" i="5"/>
  <c r="Q464" i="5"/>
  <c r="Q465" i="5"/>
  <c r="Q466" i="5"/>
  <c r="Q467" i="5"/>
  <c r="Q468" i="5"/>
  <c r="Q469" i="5"/>
  <c r="Q470" i="5"/>
  <c r="Q7" i="5"/>
  <c r="M486" i="5" l="1"/>
  <c r="P489" i="5"/>
  <c r="P487" i="5"/>
  <c r="P488" i="5"/>
  <c r="P480" i="5"/>
  <c r="P482" i="5"/>
  <c r="P485" i="5"/>
  <c r="P479" i="5"/>
  <c r="M483" i="5"/>
  <c r="P484" i="5"/>
  <c r="P481" i="5"/>
  <c r="P478" i="5"/>
  <c r="P477" i="5"/>
  <c r="P475" i="5"/>
  <c r="P476" i="5"/>
  <c r="P473" i="5"/>
  <c r="M474" i="5"/>
  <c r="P472" i="5"/>
  <c r="O466" i="5"/>
  <c r="O467" i="5"/>
  <c r="O468" i="5"/>
  <c r="O469" i="5"/>
  <c r="O470" i="5"/>
  <c r="L465" i="5"/>
  <c r="M465" i="5" s="1"/>
  <c r="L466" i="5"/>
  <c r="M466" i="5" s="1"/>
  <c r="L467" i="5"/>
  <c r="M467" i="5" s="1"/>
  <c r="L468" i="5"/>
  <c r="P468" i="5" s="1"/>
  <c r="L469" i="5"/>
  <c r="M469" i="5" s="1"/>
  <c r="L470" i="5"/>
  <c r="M470" i="5" s="1"/>
  <c r="L471" i="5"/>
  <c r="L463" i="5"/>
  <c r="M463" i="5" s="1"/>
  <c r="L464" i="5"/>
  <c r="M464" i="5" s="1"/>
  <c r="O465" i="5"/>
  <c r="L458" i="5"/>
  <c r="M458" i="5" s="1"/>
  <c r="L459" i="5"/>
  <c r="M459" i="5" s="1"/>
  <c r="L460" i="5"/>
  <c r="M460" i="5" s="1"/>
  <c r="L461" i="5"/>
  <c r="M461" i="5" s="1"/>
  <c r="L462" i="5"/>
  <c r="M462" i="5" s="1"/>
  <c r="O461" i="5"/>
  <c r="O462" i="5"/>
  <c r="O463" i="5"/>
  <c r="O464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O448" i="5"/>
  <c r="O449" i="5"/>
  <c r="O450" i="5"/>
  <c r="O451" i="5"/>
  <c r="O452" i="5"/>
  <c r="O453" i="5"/>
  <c r="O454" i="5"/>
  <c r="O455" i="5"/>
  <c r="O456" i="5"/>
  <c r="O457" i="5"/>
  <c r="O458" i="5"/>
  <c r="O459" i="5"/>
  <c r="O460" i="5"/>
  <c r="L356" i="5"/>
  <c r="P356" i="5" s="1"/>
  <c r="L357" i="5"/>
  <c r="M357" i="5" s="1"/>
  <c r="L358" i="5"/>
  <c r="P358" i="5" s="1"/>
  <c r="L359" i="5"/>
  <c r="M359" i="5" s="1"/>
  <c r="L360" i="5"/>
  <c r="P360" i="5" s="1"/>
  <c r="L361" i="5"/>
  <c r="M361" i="5" s="1"/>
  <c r="L362" i="5"/>
  <c r="L363" i="5"/>
  <c r="P363" i="5" s="1"/>
  <c r="L364" i="5"/>
  <c r="M364" i="5" s="1"/>
  <c r="L365" i="5"/>
  <c r="M365" i="5" s="1"/>
  <c r="L366" i="5"/>
  <c r="M366" i="5" s="1"/>
  <c r="L367" i="5"/>
  <c r="P367" i="5" s="1"/>
  <c r="L368" i="5"/>
  <c r="P368" i="5" s="1"/>
  <c r="L369" i="5"/>
  <c r="M369" i="5" s="1"/>
  <c r="L370" i="5"/>
  <c r="P370" i="5" s="1"/>
  <c r="L371" i="5"/>
  <c r="L372" i="5"/>
  <c r="M372" i="5" s="1"/>
  <c r="L373" i="5"/>
  <c r="M373" i="5" s="1"/>
  <c r="L374" i="5"/>
  <c r="M374" i="5" s="1"/>
  <c r="L375" i="5"/>
  <c r="M375" i="5" s="1"/>
  <c r="L376" i="5"/>
  <c r="L377" i="5"/>
  <c r="M377" i="5" s="1"/>
  <c r="L378" i="5"/>
  <c r="P378" i="5" s="1"/>
  <c r="L379" i="5"/>
  <c r="L380" i="5"/>
  <c r="L381" i="5"/>
  <c r="M381" i="5" s="1"/>
  <c r="L382" i="5"/>
  <c r="M382" i="5" s="1"/>
  <c r="L383" i="5"/>
  <c r="M383" i="5" s="1"/>
  <c r="L384" i="5"/>
  <c r="P384" i="5" s="1"/>
  <c r="L385" i="5"/>
  <c r="M385" i="5" s="1"/>
  <c r="L386" i="5"/>
  <c r="P386" i="5" s="1"/>
  <c r="L387" i="5"/>
  <c r="L388" i="5"/>
  <c r="L389" i="5"/>
  <c r="M389" i="5" s="1"/>
  <c r="L390" i="5"/>
  <c r="P390" i="5" s="1"/>
  <c r="L391" i="5"/>
  <c r="M391" i="5" s="1"/>
  <c r="L392" i="5"/>
  <c r="P392" i="5" s="1"/>
  <c r="L393" i="5"/>
  <c r="M393" i="5" s="1"/>
  <c r="L394" i="5"/>
  <c r="L395" i="5"/>
  <c r="L396" i="5"/>
  <c r="M396" i="5" s="1"/>
  <c r="L397" i="5"/>
  <c r="M397" i="5" s="1"/>
  <c r="L398" i="5"/>
  <c r="M398" i="5" s="1"/>
  <c r="L399" i="5"/>
  <c r="P399" i="5" s="1"/>
  <c r="L400" i="5"/>
  <c r="L401" i="5"/>
  <c r="M401" i="5" s="1"/>
  <c r="L402" i="5"/>
  <c r="P402" i="5" s="1"/>
  <c r="L403" i="5"/>
  <c r="P403" i="5" s="1"/>
  <c r="L404" i="5"/>
  <c r="L405" i="5"/>
  <c r="M405" i="5" s="1"/>
  <c r="L406" i="5"/>
  <c r="M406" i="5" s="1"/>
  <c r="L407" i="5"/>
  <c r="M407" i="5" s="1"/>
  <c r="L10" i="5"/>
  <c r="M10" i="5" s="1"/>
  <c r="L11" i="5"/>
  <c r="M11" i="5" s="1"/>
  <c r="L12" i="5"/>
  <c r="M12" i="5" s="1"/>
  <c r="L13" i="5"/>
  <c r="L14" i="5"/>
  <c r="M14" i="5" s="1"/>
  <c r="L15" i="5"/>
  <c r="M15" i="5" s="1"/>
  <c r="L16" i="5"/>
  <c r="M16" i="5" s="1"/>
  <c r="L17" i="5"/>
  <c r="P17" i="5" s="1"/>
  <c r="L18" i="5"/>
  <c r="M18" i="5" s="1"/>
  <c r="L19" i="5"/>
  <c r="M19" i="5" s="1"/>
  <c r="L20" i="5"/>
  <c r="M20" i="5" s="1"/>
  <c r="L21" i="5"/>
  <c r="L22" i="5"/>
  <c r="M22" i="5" s="1"/>
  <c r="L23" i="5"/>
  <c r="M23" i="5" s="1"/>
  <c r="L24" i="5"/>
  <c r="M24" i="5" s="1"/>
  <c r="L25" i="5"/>
  <c r="M25" i="5" s="1"/>
  <c r="L26" i="5"/>
  <c r="M26" i="5" s="1"/>
  <c r="L27" i="5"/>
  <c r="M27" i="5" s="1"/>
  <c r="L28" i="5"/>
  <c r="M28" i="5" s="1"/>
  <c r="L29" i="5"/>
  <c r="L30" i="5"/>
  <c r="M30" i="5" s="1"/>
  <c r="L31" i="5"/>
  <c r="M31" i="5" s="1"/>
  <c r="L32" i="5"/>
  <c r="M32" i="5" s="1"/>
  <c r="L33" i="5"/>
  <c r="P33" i="5" s="1"/>
  <c r="L34" i="5"/>
  <c r="M34" i="5" s="1"/>
  <c r="L35" i="5"/>
  <c r="M35" i="5" s="1"/>
  <c r="L36" i="5"/>
  <c r="M36" i="5" s="1"/>
  <c r="L37" i="5"/>
  <c r="P37" i="5" s="1"/>
  <c r="L38" i="5"/>
  <c r="M38" i="5" s="1"/>
  <c r="L39" i="5"/>
  <c r="M39" i="5" s="1"/>
  <c r="L40" i="5"/>
  <c r="M40" i="5" s="1"/>
  <c r="L41" i="5"/>
  <c r="P41" i="5" s="1"/>
  <c r="L42" i="5"/>
  <c r="M42" i="5" s="1"/>
  <c r="L43" i="5"/>
  <c r="M43" i="5" s="1"/>
  <c r="L44" i="5"/>
  <c r="M44" i="5" s="1"/>
  <c r="L45" i="5"/>
  <c r="P45" i="5" s="1"/>
  <c r="L46" i="5"/>
  <c r="M46" i="5" s="1"/>
  <c r="L47" i="5"/>
  <c r="M47" i="5" s="1"/>
  <c r="L48" i="5"/>
  <c r="M48" i="5" s="1"/>
  <c r="L49" i="5"/>
  <c r="P49" i="5" s="1"/>
  <c r="L50" i="5"/>
  <c r="M50" i="5" s="1"/>
  <c r="L51" i="5"/>
  <c r="M51" i="5" s="1"/>
  <c r="L52" i="5"/>
  <c r="M52" i="5" s="1"/>
  <c r="L53" i="5"/>
  <c r="L54" i="5"/>
  <c r="M54" i="5" s="1"/>
  <c r="L55" i="5"/>
  <c r="M55" i="5" s="1"/>
  <c r="L56" i="5"/>
  <c r="M56" i="5" s="1"/>
  <c r="L57" i="5"/>
  <c r="M57" i="5" s="1"/>
  <c r="L58" i="5"/>
  <c r="M58" i="5" s="1"/>
  <c r="L59" i="5"/>
  <c r="M59" i="5" s="1"/>
  <c r="L60" i="5"/>
  <c r="M60" i="5" s="1"/>
  <c r="L61" i="5"/>
  <c r="P61" i="5" s="1"/>
  <c r="L62" i="5"/>
  <c r="M62" i="5" s="1"/>
  <c r="L63" i="5"/>
  <c r="M63" i="5" s="1"/>
  <c r="L64" i="5"/>
  <c r="M64" i="5" s="1"/>
  <c r="L65" i="5"/>
  <c r="P65" i="5" s="1"/>
  <c r="L66" i="5"/>
  <c r="M66" i="5" s="1"/>
  <c r="L67" i="5"/>
  <c r="M67" i="5" s="1"/>
  <c r="L68" i="5"/>
  <c r="M68" i="5" s="1"/>
  <c r="L69" i="5"/>
  <c r="P69" i="5" s="1"/>
  <c r="L70" i="5"/>
  <c r="M70" i="5" s="1"/>
  <c r="L71" i="5"/>
  <c r="M71" i="5" s="1"/>
  <c r="L72" i="5"/>
  <c r="M72" i="5" s="1"/>
  <c r="L73" i="5"/>
  <c r="L74" i="5"/>
  <c r="M74" i="5" s="1"/>
  <c r="L75" i="5"/>
  <c r="M75" i="5" s="1"/>
  <c r="L76" i="5"/>
  <c r="M76" i="5" s="1"/>
  <c r="L77" i="5"/>
  <c r="M77" i="5" s="1"/>
  <c r="L78" i="5"/>
  <c r="M78" i="5" s="1"/>
  <c r="L79" i="5"/>
  <c r="M79" i="5" s="1"/>
  <c r="L80" i="5"/>
  <c r="M80" i="5" s="1"/>
  <c r="L81" i="5"/>
  <c r="L82" i="5"/>
  <c r="M82" i="5" s="1"/>
  <c r="L83" i="5"/>
  <c r="M83" i="5" s="1"/>
  <c r="L84" i="5"/>
  <c r="M84" i="5" s="1"/>
  <c r="L85" i="5"/>
  <c r="P85" i="5" s="1"/>
  <c r="L86" i="5"/>
  <c r="M86" i="5" s="1"/>
  <c r="L87" i="5"/>
  <c r="M87" i="5" s="1"/>
  <c r="L88" i="5"/>
  <c r="M88" i="5" s="1"/>
  <c r="L89" i="5"/>
  <c r="M89" i="5" s="1"/>
  <c r="L90" i="5"/>
  <c r="M90" i="5" s="1"/>
  <c r="L91" i="5"/>
  <c r="M91" i="5" s="1"/>
  <c r="L92" i="5"/>
  <c r="M92" i="5" s="1"/>
  <c r="L93" i="5"/>
  <c r="L94" i="5"/>
  <c r="M94" i="5" s="1"/>
  <c r="L95" i="5"/>
  <c r="M95" i="5" s="1"/>
  <c r="L96" i="5"/>
  <c r="M96" i="5" s="1"/>
  <c r="L97" i="5"/>
  <c r="P97" i="5" s="1"/>
  <c r="L98" i="5"/>
  <c r="M98" i="5" s="1"/>
  <c r="L99" i="5"/>
  <c r="M99" i="5" s="1"/>
  <c r="L100" i="5"/>
  <c r="M100" i="5" s="1"/>
  <c r="L101" i="5"/>
  <c r="L102" i="5"/>
  <c r="M102" i="5" s="1"/>
  <c r="L103" i="5"/>
  <c r="M103" i="5" s="1"/>
  <c r="L104" i="5"/>
  <c r="M104" i="5" s="1"/>
  <c r="L105" i="5"/>
  <c r="L106" i="5"/>
  <c r="M106" i="5" s="1"/>
  <c r="L107" i="5"/>
  <c r="M107" i="5" s="1"/>
  <c r="L108" i="5"/>
  <c r="M108" i="5" s="1"/>
  <c r="L109" i="5"/>
  <c r="M109" i="5" s="1"/>
  <c r="L110" i="5"/>
  <c r="M110" i="5" s="1"/>
  <c r="L111" i="5"/>
  <c r="M111" i="5" s="1"/>
  <c r="L112" i="5"/>
  <c r="M112" i="5" s="1"/>
  <c r="L113" i="5"/>
  <c r="L114" i="5"/>
  <c r="M114" i="5" s="1"/>
  <c r="L115" i="5"/>
  <c r="M115" i="5" s="1"/>
  <c r="L116" i="5"/>
  <c r="M116" i="5" s="1"/>
  <c r="L117" i="5"/>
  <c r="L118" i="5"/>
  <c r="M118" i="5" s="1"/>
  <c r="L119" i="5"/>
  <c r="M119" i="5" s="1"/>
  <c r="L120" i="5"/>
  <c r="M120" i="5" s="1"/>
  <c r="L121" i="5"/>
  <c r="M121" i="5" s="1"/>
  <c r="L122" i="5"/>
  <c r="M122" i="5" s="1"/>
  <c r="L123" i="5"/>
  <c r="M123" i="5" s="1"/>
  <c r="L124" i="5"/>
  <c r="M124" i="5" s="1"/>
  <c r="L125" i="5"/>
  <c r="L126" i="5"/>
  <c r="M126" i="5" s="1"/>
  <c r="L127" i="5"/>
  <c r="M127" i="5" s="1"/>
  <c r="L128" i="5"/>
  <c r="M128" i="5" s="1"/>
  <c r="L129" i="5"/>
  <c r="L130" i="5"/>
  <c r="M130" i="5" s="1"/>
  <c r="L131" i="5"/>
  <c r="M131" i="5" s="1"/>
  <c r="L132" i="5"/>
  <c r="M132" i="5" s="1"/>
  <c r="L133" i="5"/>
  <c r="P133" i="5" s="1"/>
  <c r="L134" i="5"/>
  <c r="M134" i="5" s="1"/>
  <c r="L135" i="5"/>
  <c r="M135" i="5" s="1"/>
  <c r="L136" i="5"/>
  <c r="M136" i="5" s="1"/>
  <c r="L137" i="5"/>
  <c r="L138" i="5"/>
  <c r="M138" i="5" s="1"/>
  <c r="L139" i="5"/>
  <c r="M139" i="5" s="1"/>
  <c r="L140" i="5"/>
  <c r="M140" i="5" s="1"/>
  <c r="L141" i="5"/>
  <c r="M141" i="5" s="1"/>
  <c r="L142" i="5"/>
  <c r="M142" i="5" s="1"/>
  <c r="L143" i="5"/>
  <c r="M143" i="5" s="1"/>
  <c r="L144" i="5"/>
  <c r="M144" i="5" s="1"/>
  <c r="L145" i="5"/>
  <c r="L146" i="5"/>
  <c r="M146" i="5" s="1"/>
  <c r="L147" i="5"/>
  <c r="M147" i="5" s="1"/>
  <c r="L148" i="5"/>
  <c r="M148" i="5" s="1"/>
  <c r="L149" i="5"/>
  <c r="P149" i="5" s="1"/>
  <c r="L150" i="5"/>
  <c r="M150" i="5" s="1"/>
  <c r="L151" i="5"/>
  <c r="M151" i="5" s="1"/>
  <c r="L152" i="5"/>
  <c r="M152" i="5" s="1"/>
  <c r="L153" i="5"/>
  <c r="M153" i="5" s="1"/>
  <c r="L154" i="5"/>
  <c r="M154" i="5" s="1"/>
  <c r="L155" i="5"/>
  <c r="M155" i="5" s="1"/>
  <c r="L156" i="5"/>
  <c r="M156" i="5" s="1"/>
  <c r="L157" i="5"/>
  <c r="P157" i="5" s="1"/>
  <c r="L158" i="5"/>
  <c r="M158" i="5" s="1"/>
  <c r="L159" i="5"/>
  <c r="M159" i="5" s="1"/>
  <c r="L160" i="5"/>
  <c r="M160" i="5" s="1"/>
  <c r="L161" i="5"/>
  <c r="P161" i="5" s="1"/>
  <c r="L162" i="5"/>
  <c r="M162" i="5" s="1"/>
  <c r="L163" i="5"/>
  <c r="M163" i="5" s="1"/>
  <c r="L164" i="5"/>
  <c r="M164" i="5" s="1"/>
  <c r="L165" i="5"/>
  <c r="P165" i="5" s="1"/>
  <c r="L166" i="5"/>
  <c r="M166" i="5" s="1"/>
  <c r="L167" i="5"/>
  <c r="M167" i="5" s="1"/>
  <c r="L168" i="5"/>
  <c r="M168" i="5" s="1"/>
  <c r="L169" i="5"/>
  <c r="P169" i="5" s="1"/>
  <c r="L170" i="5"/>
  <c r="M170" i="5" s="1"/>
  <c r="L171" i="5"/>
  <c r="M171" i="5" s="1"/>
  <c r="L172" i="5"/>
  <c r="M172" i="5" s="1"/>
  <c r="L173" i="5"/>
  <c r="M173" i="5" s="1"/>
  <c r="L174" i="5"/>
  <c r="M174" i="5" s="1"/>
  <c r="L175" i="5"/>
  <c r="M175" i="5" s="1"/>
  <c r="L176" i="5"/>
  <c r="M176" i="5" s="1"/>
  <c r="L177" i="5"/>
  <c r="L178" i="5"/>
  <c r="M178" i="5" s="1"/>
  <c r="L179" i="5"/>
  <c r="M179" i="5" s="1"/>
  <c r="L180" i="5"/>
  <c r="M180" i="5" s="1"/>
  <c r="L181" i="5"/>
  <c r="P181" i="5" s="1"/>
  <c r="L182" i="5"/>
  <c r="M182" i="5" s="1"/>
  <c r="L183" i="5"/>
  <c r="M183" i="5" s="1"/>
  <c r="L184" i="5"/>
  <c r="M184" i="5" s="1"/>
  <c r="L185" i="5"/>
  <c r="M185" i="5" s="1"/>
  <c r="L186" i="5"/>
  <c r="M186" i="5" s="1"/>
  <c r="L187" i="5"/>
  <c r="M187" i="5" s="1"/>
  <c r="L188" i="5"/>
  <c r="M188" i="5" s="1"/>
  <c r="L189" i="5"/>
  <c r="L190" i="5"/>
  <c r="M190" i="5" s="1"/>
  <c r="L191" i="5"/>
  <c r="M191" i="5" s="1"/>
  <c r="L192" i="5"/>
  <c r="M192" i="5" s="1"/>
  <c r="L193" i="5"/>
  <c r="L194" i="5"/>
  <c r="M194" i="5" s="1"/>
  <c r="L195" i="5"/>
  <c r="M195" i="5" s="1"/>
  <c r="L196" i="5"/>
  <c r="M196" i="5" s="1"/>
  <c r="L197" i="5"/>
  <c r="P197" i="5" s="1"/>
  <c r="L198" i="5"/>
  <c r="M198" i="5" s="1"/>
  <c r="L199" i="5"/>
  <c r="M199" i="5" s="1"/>
  <c r="L200" i="5"/>
  <c r="M200" i="5" s="1"/>
  <c r="L201" i="5"/>
  <c r="L202" i="5"/>
  <c r="M202" i="5" s="1"/>
  <c r="L203" i="5"/>
  <c r="M203" i="5" s="1"/>
  <c r="L204" i="5"/>
  <c r="M204" i="5" s="1"/>
  <c r="L205" i="5"/>
  <c r="P205" i="5" s="1"/>
  <c r="L206" i="5"/>
  <c r="M206" i="5" s="1"/>
  <c r="L207" i="5"/>
  <c r="M207" i="5" s="1"/>
  <c r="L208" i="5"/>
  <c r="M208" i="5" s="1"/>
  <c r="L209" i="5"/>
  <c r="L210" i="5"/>
  <c r="M210" i="5" s="1"/>
  <c r="L211" i="5"/>
  <c r="M211" i="5" s="1"/>
  <c r="L212" i="5"/>
  <c r="M212" i="5" s="1"/>
  <c r="L213" i="5"/>
  <c r="M213" i="5" s="1"/>
  <c r="L214" i="5"/>
  <c r="M214" i="5" s="1"/>
  <c r="L215" i="5"/>
  <c r="M215" i="5" s="1"/>
  <c r="L216" i="5"/>
  <c r="M216" i="5" s="1"/>
  <c r="L217" i="5"/>
  <c r="M217" i="5" s="1"/>
  <c r="L218" i="5"/>
  <c r="M218" i="5" s="1"/>
  <c r="L219" i="5"/>
  <c r="M219" i="5" s="1"/>
  <c r="L220" i="5"/>
  <c r="M220" i="5" s="1"/>
  <c r="L221" i="5"/>
  <c r="P221" i="5" s="1"/>
  <c r="L222" i="5"/>
  <c r="M222" i="5" s="1"/>
  <c r="L223" i="5"/>
  <c r="M223" i="5" s="1"/>
  <c r="L224" i="5"/>
  <c r="M224" i="5" s="1"/>
  <c r="L225" i="5"/>
  <c r="P225" i="5" s="1"/>
  <c r="L226" i="5"/>
  <c r="M226" i="5" s="1"/>
  <c r="L227" i="5"/>
  <c r="M227" i="5" s="1"/>
  <c r="L228" i="5"/>
  <c r="M228" i="5" s="1"/>
  <c r="L229" i="5"/>
  <c r="L230" i="5"/>
  <c r="M230" i="5" s="1"/>
  <c r="L231" i="5"/>
  <c r="M231" i="5" s="1"/>
  <c r="L232" i="5"/>
  <c r="M232" i="5" s="1"/>
  <c r="L233" i="5"/>
  <c r="L234" i="5"/>
  <c r="M234" i="5" s="1"/>
  <c r="L235" i="5"/>
  <c r="M235" i="5" s="1"/>
  <c r="L236" i="5"/>
  <c r="M236" i="5" s="1"/>
  <c r="L237" i="5"/>
  <c r="L238" i="5"/>
  <c r="M238" i="5" s="1"/>
  <c r="L239" i="5"/>
  <c r="M239" i="5" s="1"/>
  <c r="L240" i="5"/>
  <c r="M240" i="5" s="1"/>
  <c r="L241" i="5"/>
  <c r="P241" i="5" s="1"/>
  <c r="L242" i="5"/>
  <c r="M242" i="5" s="1"/>
  <c r="L243" i="5"/>
  <c r="M243" i="5" s="1"/>
  <c r="L244" i="5"/>
  <c r="M244" i="5" s="1"/>
  <c r="L245" i="5"/>
  <c r="M245" i="5" s="1"/>
  <c r="L246" i="5"/>
  <c r="M246" i="5" s="1"/>
  <c r="L247" i="5"/>
  <c r="M247" i="5" s="1"/>
  <c r="L248" i="5"/>
  <c r="M248" i="5" s="1"/>
  <c r="L249" i="5"/>
  <c r="M249" i="5" s="1"/>
  <c r="L250" i="5"/>
  <c r="M250" i="5" s="1"/>
  <c r="L251" i="5"/>
  <c r="M251" i="5" s="1"/>
  <c r="L252" i="5"/>
  <c r="M252" i="5" s="1"/>
  <c r="L253" i="5"/>
  <c r="M253" i="5" s="1"/>
  <c r="L254" i="5"/>
  <c r="M254" i="5" s="1"/>
  <c r="L255" i="5"/>
  <c r="M255" i="5" s="1"/>
  <c r="L256" i="5"/>
  <c r="M256" i="5" s="1"/>
  <c r="L257" i="5"/>
  <c r="P257" i="5" s="1"/>
  <c r="L258" i="5"/>
  <c r="M258" i="5" s="1"/>
  <c r="L259" i="5"/>
  <c r="M259" i="5" s="1"/>
  <c r="L260" i="5"/>
  <c r="M260" i="5" s="1"/>
  <c r="L261" i="5"/>
  <c r="P261" i="5" s="1"/>
  <c r="L262" i="5"/>
  <c r="M262" i="5" s="1"/>
  <c r="L263" i="5"/>
  <c r="M263" i="5" s="1"/>
  <c r="L264" i="5"/>
  <c r="M264" i="5" s="1"/>
  <c r="L265" i="5"/>
  <c r="P265" i="5" s="1"/>
  <c r="L266" i="5"/>
  <c r="M266" i="5" s="1"/>
  <c r="L267" i="5"/>
  <c r="M267" i="5" s="1"/>
  <c r="L268" i="5"/>
  <c r="M268" i="5" s="1"/>
  <c r="L269" i="5"/>
  <c r="M269" i="5" s="1"/>
  <c r="L270" i="5"/>
  <c r="M270" i="5" s="1"/>
  <c r="L271" i="5"/>
  <c r="M271" i="5" s="1"/>
  <c r="L272" i="5"/>
  <c r="M272" i="5" s="1"/>
  <c r="L273" i="5"/>
  <c r="M273" i="5" s="1"/>
  <c r="L274" i="5"/>
  <c r="M274" i="5" s="1"/>
  <c r="L275" i="5"/>
  <c r="M275" i="5" s="1"/>
  <c r="L276" i="5"/>
  <c r="M276" i="5" s="1"/>
  <c r="L277" i="5"/>
  <c r="M277" i="5" s="1"/>
  <c r="L278" i="5"/>
  <c r="M278" i="5" s="1"/>
  <c r="L279" i="5"/>
  <c r="M279" i="5" s="1"/>
  <c r="L280" i="5"/>
  <c r="M280" i="5" s="1"/>
  <c r="L281" i="5"/>
  <c r="M281" i="5" s="1"/>
  <c r="L282" i="5"/>
  <c r="M282" i="5" s="1"/>
  <c r="L283" i="5"/>
  <c r="M283" i="5" s="1"/>
  <c r="L284" i="5"/>
  <c r="M284" i="5" s="1"/>
  <c r="L285" i="5"/>
  <c r="M285" i="5" s="1"/>
  <c r="L286" i="5"/>
  <c r="M286" i="5" s="1"/>
  <c r="L287" i="5"/>
  <c r="M287" i="5" s="1"/>
  <c r="L288" i="5"/>
  <c r="M288" i="5" s="1"/>
  <c r="L289" i="5"/>
  <c r="P289" i="5" s="1"/>
  <c r="L290" i="5"/>
  <c r="M290" i="5" s="1"/>
  <c r="L291" i="5"/>
  <c r="M291" i="5" s="1"/>
  <c r="L292" i="5"/>
  <c r="M292" i="5" s="1"/>
  <c r="L293" i="5"/>
  <c r="M293" i="5" s="1"/>
  <c r="L294" i="5"/>
  <c r="M294" i="5" s="1"/>
  <c r="L295" i="5"/>
  <c r="M295" i="5" s="1"/>
  <c r="L296" i="5"/>
  <c r="M296" i="5" s="1"/>
  <c r="L297" i="5"/>
  <c r="L298" i="5"/>
  <c r="M298" i="5" s="1"/>
  <c r="L299" i="5"/>
  <c r="M299" i="5" s="1"/>
  <c r="L300" i="5"/>
  <c r="M300" i="5" s="1"/>
  <c r="L301" i="5"/>
  <c r="M301" i="5" s="1"/>
  <c r="L302" i="5"/>
  <c r="M302" i="5" s="1"/>
  <c r="L303" i="5"/>
  <c r="M303" i="5" s="1"/>
  <c r="L304" i="5"/>
  <c r="M304" i="5" s="1"/>
  <c r="L305" i="5"/>
  <c r="M305" i="5" s="1"/>
  <c r="L306" i="5"/>
  <c r="M306" i="5" s="1"/>
  <c r="L307" i="5"/>
  <c r="M307" i="5" s="1"/>
  <c r="L308" i="5"/>
  <c r="M308" i="5" s="1"/>
  <c r="L309" i="5"/>
  <c r="M309" i="5" s="1"/>
  <c r="L310" i="5"/>
  <c r="M310" i="5" s="1"/>
  <c r="L311" i="5"/>
  <c r="M311" i="5" s="1"/>
  <c r="L312" i="5"/>
  <c r="M312" i="5" s="1"/>
  <c r="L313" i="5"/>
  <c r="M313" i="5" s="1"/>
  <c r="L314" i="5"/>
  <c r="M314" i="5" s="1"/>
  <c r="L315" i="5"/>
  <c r="M315" i="5" s="1"/>
  <c r="L316" i="5"/>
  <c r="M316" i="5" s="1"/>
  <c r="L317" i="5"/>
  <c r="M317" i="5" s="1"/>
  <c r="L318" i="5"/>
  <c r="M318" i="5" s="1"/>
  <c r="L319" i="5"/>
  <c r="M319" i="5" s="1"/>
  <c r="L320" i="5"/>
  <c r="M320" i="5" s="1"/>
  <c r="L321" i="5"/>
  <c r="P321" i="5" s="1"/>
  <c r="L322" i="5"/>
  <c r="M322" i="5" s="1"/>
  <c r="L323" i="5"/>
  <c r="M323" i="5" s="1"/>
  <c r="L324" i="5"/>
  <c r="M324" i="5" s="1"/>
  <c r="L325" i="5"/>
  <c r="M325" i="5" s="1"/>
  <c r="L326" i="5"/>
  <c r="M326" i="5" s="1"/>
  <c r="L327" i="5"/>
  <c r="M327" i="5" s="1"/>
  <c r="L328" i="5"/>
  <c r="M328" i="5" s="1"/>
  <c r="L329" i="5"/>
  <c r="M329" i="5" s="1"/>
  <c r="L330" i="5"/>
  <c r="M330" i="5" s="1"/>
  <c r="L331" i="5"/>
  <c r="P331" i="5" s="1"/>
  <c r="L332" i="5"/>
  <c r="M332" i="5" s="1"/>
  <c r="L333" i="5"/>
  <c r="P333" i="5" s="1"/>
  <c r="L334" i="5"/>
  <c r="M334" i="5" s="1"/>
  <c r="L335" i="5"/>
  <c r="M335" i="5" s="1"/>
  <c r="L336" i="5"/>
  <c r="M336" i="5" s="1"/>
  <c r="L337" i="5"/>
  <c r="P337" i="5" s="1"/>
  <c r="L338" i="5"/>
  <c r="M338" i="5" s="1"/>
  <c r="L339" i="5"/>
  <c r="M339" i="5" s="1"/>
  <c r="L340" i="5"/>
  <c r="M340" i="5" s="1"/>
  <c r="L341" i="5"/>
  <c r="M341" i="5" s="1"/>
  <c r="L342" i="5"/>
  <c r="M342" i="5" s="1"/>
  <c r="L343" i="5"/>
  <c r="M343" i="5" s="1"/>
  <c r="L344" i="5"/>
  <c r="M344" i="5" s="1"/>
  <c r="L345" i="5"/>
  <c r="M345" i="5" s="1"/>
  <c r="L346" i="5"/>
  <c r="M346" i="5" s="1"/>
  <c r="L347" i="5"/>
  <c r="M347" i="5" s="1"/>
  <c r="L348" i="5"/>
  <c r="M348" i="5" s="1"/>
  <c r="L349" i="5"/>
  <c r="P349" i="5" s="1"/>
  <c r="L350" i="5"/>
  <c r="M350" i="5" s="1"/>
  <c r="L351" i="5"/>
  <c r="M351" i="5" s="1"/>
  <c r="L352" i="5"/>
  <c r="L353" i="5"/>
  <c r="P353" i="5" s="1"/>
  <c r="L354" i="5"/>
  <c r="M354" i="5" s="1"/>
  <c r="L355" i="5"/>
  <c r="M355" i="5" s="1"/>
  <c r="L457" i="5"/>
  <c r="P457" i="5" s="1"/>
  <c r="L456" i="5"/>
  <c r="M456" i="5" s="1"/>
  <c r="L455" i="5"/>
  <c r="P455" i="5" s="1"/>
  <c r="L454" i="5"/>
  <c r="M454" i="5" s="1"/>
  <c r="L453" i="5"/>
  <c r="L452" i="5"/>
  <c r="L451" i="5"/>
  <c r="L450" i="5"/>
  <c r="P450" i="5" s="1"/>
  <c r="L449" i="5"/>
  <c r="M449" i="5" s="1"/>
  <c r="L448" i="5"/>
  <c r="M448" i="5" s="1"/>
  <c r="L447" i="5"/>
  <c r="L446" i="5"/>
  <c r="M446" i="5" s="1"/>
  <c r="L445" i="5"/>
  <c r="P445" i="5" s="1"/>
  <c r="L444" i="5"/>
  <c r="P444" i="5" s="1"/>
  <c r="L443" i="5"/>
  <c r="P443" i="5" s="1"/>
  <c r="L442" i="5"/>
  <c r="P442" i="5" s="1"/>
  <c r="L441" i="5"/>
  <c r="L440" i="5"/>
  <c r="P440" i="5" s="1"/>
  <c r="L439" i="5"/>
  <c r="P439" i="5" s="1"/>
  <c r="L438" i="5"/>
  <c r="M438" i="5" s="1"/>
  <c r="L437" i="5"/>
  <c r="L436" i="5"/>
  <c r="L435" i="5"/>
  <c r="P435" i="5" s="1"/>
  <c r="L434" i="5"/>
  <c r="P434" i="5" s="1"/>
  <c r="L433" i="5"/>
  <c r="M433" i="5" s="1"/>
  <c r="L432" i="5"/>
  <c r="P432" i="5" s="1"/>
  <c r="L431" i="5"/>
  <c r="L430" i="5"/>
  <c r="M430" i="5" s="1"/>
  <c r="L429" i="5"/>
  <c r="P429" i="5" s="1"/>
  <c r="L428" i="5"/>
  <c r="M428" i="5" s="1"/>
  <c r="L427" i="5"/>
  <c r="M427" i="5" s="1"/>
  <c r="L426" i="5"/>
  <c r="P426" i="5" s="1"/>
  <c r="L425" i="5"/>
  <c r="M425" i="5" s="1"/>
  <c r="L424" i="5"/>
  <c r="P424" i="5" s="1"/>
  <c r="L423" i="5"/>
  <c r="P423" i="5" s="1"/>
  <c r="L422" i="5"/>
  <c r="P422" i="5" s="1"/>
  <c r="L421" i="5"/>
  <c r="L420" i="5"/>
  <c r="M420" i="5" s="1"/>
  <c r="L419" i="5"/>
  <c r="M419" i="5" s="1"/>
  <c r="L418" i="5"/>
  <c r="P418" i="5" s="1"/>
  <c r="L417" i="5"/>
  <c r="L416" i="5"/>
  <c r="P416" i="5" s="1"/>
  <c r="L415" i="5"/>
  <c r="P415" i="5" s="1"/>
  <c r="L414" i="5"/>
  <c r="L413" i="5"/>
  <c r="P413" i="5" s="1"/>
  <c r="L412" i="5"/>
  <c r="M412" i="5" s="1"/>
  <c r="L411" i="5"/>
  <c r="M411" i="5" s="1"/>
  <c r="L410" i="5"/>
  <c r="P410" i="5" s="1"/>
  <c r="L409" i="5"/>
  <c r="M409" i="5" s="1"/>
  <c r="L408" i="5"/>
  <c r="A693" i="5"/>
  <c r="A692" i="5"/>
  <c r="N683" i="5"/>
  <c r="K683" i="5"/>
  <c r="G686" i="5"/>
  <c r="N682" i="5"/>
  <c r="K682" i="5"/>
  <c r="L9" i="5"/>
  <c r="P9" i="5" s="1"/>
  <c r="L8" i="5"/>
  <c r="M8" i="5" s="1"/>
  <c r="O7" i="5"/>
  <c r="L7" i="5"/>
  <c r="P459" i="5" l="1"/>
  <c r="M471" i="5"/>
  <c r="P471" i="5"/>
  <c r="P436" i="5"/>
  <c r="M468" i="5"/>
  <c r="P466" i="5"/>
  <c r="P470" i="5"/>
  <c r="P467" i="5"/>
  <c r="P469" i="5"/>
  <c r="P394" i="5"/>
  <c r="P362" i="5"/>
  <c r="P460" i="5"/>
  <c r="P237" i="5"/>
  <c r="P229" i="5"/>
  <c r="P189" i="5"/>
  <c r="P125" i="5"/>
  <c r="P117" i="5"/>
  <c r="P101" i="5"/>
  <c r="P93" i="5"/>
  <c r="P53" i="5"/>
  <c r="P29" i="5"/>
  <c r="P21" i="5"/>
  <c r="P13" i="5"/>
  <c r="P465" i="5"/>
  <c r="P421" i="5"/>
  <c r="P437" i="5"/>
  <c r="P453" i="5"/>
  <c r="M418" i="5"/>
  <c r="P458" i="5"/>
  <c r="P297" i="5"/>
  <c r="P233" i="5"/>
  <c r="P209" i="5"/>
  <c r="P201" i="5"/>
  <c r="P193" i="5"/>
  <c r="P177" i="5"/>
  <c r="P145" i="5"/>
  <c r="P137" i="5"/>
  <c r="P129" i="5"/>
  <c r="P113" i="5"/>
  <c r="P105" i="5"/>
  <c r="P81" i="5"/>
  <c r="P73" i="5"/>
  <c r="P417" i="5"/>
  <c r="P441" i="5"/>
  <c r="P352" i="5"/>
  <c r="P408" i="5"/>
  <c r="P414" i="5"/>
  <c r="P463" i="5"/>
  <c r="P464" i="5"/>
  <c r="P461" i="5"/>
  <c r="P462" i="5"/>
  <c r="P451" i="5"/>
  <c r="P395" i="5"/>
  <c r="P387" i="5"/>
  <c r="P379" i="5"/>
  <c r="P371" i="5"/>
  <c r="M49" i="5"/>
  <c r="M181" i="5"/>
  <c r="M395" i="5"/>
  <c r="M17" i="5"/>
  <c r="P431" i="5"/>
  <c r="P447" i="5"/>
  <c r="M165" i="5"/>
  <c r="M101" i="5"/>
  <c r="M367" i="5"/>
  <c r="M426" i="5"/>
  <c r="M321" i="5"/>
  <c r="M117" i="5"/>
  <c r="M241" i="5"/>
  <c r="P400" i="5"/>
  <c r="M443" i="5"/>
  <c r="M69" i="5"/>
  <c r="M399" i="5"/>
  <c r="M363" i="5"/>
  <c r="P376" i="5"/>
  <c r="M45" i="5"/>
  <c r="M440" i="5"/>
  <c r="M81" i="5"/>
  <c r="M37" i="5"/>
  <c r="M378" i="5"/>
  <c r="P452" i="5"/>
  <c r="P404" i="5"/>
  <c r="P372" i="5"/>
  <c r="M177" i="5"/>
  <c r="M85" i="5"/>
  <c r="M402" i="5"/>
  <c r="M390" i="5"/>
  <c r="M376" i="5"/>
  <c r="M370" i="5"/>
  <c r="M358" i="5"/>
  <c r="M205" i="5"/>
  <c r="M145" i="5"/>
  <c r="P396" i="5"/>
  <c r="P364" i="5"/>
  <c r="P271" i="5"/>
  <c r="P87" i="5"/>
  <c r="P351" i="5"/>
  <c r="M424" i="5"/>
  <c r="M297" i="5"/>
  <c r="P388" i="5"/>
  <c r="P380" i="5"/>
  <c r="P175" i="5"/>
  <c r="M422" i="5"/>
  <c r="M352" i="5"/>
  <c r="M169" i="5"/>
  <c r="M133" i="5"/>
  <c r="M97" i="5"/>
  <c r="M53" i="5"/>
  <c r="M386" i="5"/>
  <c r="M379" i="5"/>
  <c r="M356" i="5"/>
  <c r="P343" i="5"/>
  <c r="P263" i="5"/>
  <c r="P167" i="5"/>
  <c r="P79" i="5"/>
  <c r="M261" i="5"/>
  <c r="M233" i="5"/>
  <c r="M197" i="5"/>
  <c r="P319" i="5"/>
  <c r="P255" i="5"/>
  <c r="P151" i="5"/>
  <c r="P71" i="5"/>
  <c r="P407" i="5"/>
  <c r="P311" i="5"/>
  <c r="P247" i="5"/>
  <c r="P143" i="5"/>
  <c r="P55" i="5"/>
  <c r="P303" i="5"/>
  <c r="P239" i="5"/>
  <c r="P135" i="5"/>
  <c r="P47" i="5"/>
  <c r="M442" i="5"/>
  <c r="M349" i="5"/>
  <c r="M265" i="5"/>
  <c r="M237" i="5"/>
  <c r="M201" i="5"/>
  <c r="M21" i="5"/>
  <c r="M388" i="5"/>
  <c r="P383" i="5"/>
  <c r="P295" i="5"/>
  <c r="P215" i="5"/>
  <c r="P119" i="5"/>
  <c r="P39" i="5"/>
  <c r="M333" i="5"/>
  <c r="P375" i="5"/>
  <c r="P287" i="5"/>
  <c r="P207" i="5"/>
  <c r="P111" i="5"/>
  <c r="P23" i="5"/>
  <c r="M353" i="5"/>
  <c r="M257" i="5"/>
  <c r="M229" i="5"/>
  <c r="M149" i="5"/>
  <c r="M113" i="5"/>
  <c r="M13" i="5"/>
  <c r="M404" i="5"/>
  <c r="M387" i="5"/>
  <c r="P279" i="5"/>
  <c r="P183" i="5"/>
  <c r="P103" i="5"/>
  <c r="P15" i="5"/>
  <c r="P159" i="5"/>
  <c r="M209" i="5"/>
  <c r="P454" i="5"/>
  <c r="P446" i="5"/>
  <c r="P438" i="5"/>
  <c r="P430" i="5"/>
  <c r="P406" i="5"/>
  <c r="P398" i="5"/>
  <c r="P382" i="5"/>
  <c r="P374" i="5"/>
  <c r="P366" i="5"/>
  <c r="P350" i="5"/>
  <c r="P342" i="5"/>
  <c r="P334" i="5"/>
  <c r="P326" i="5"/>
  <c r="P318" i="5"/>
  <c r="P310" i="5"/>
  <c r="P302" i="5"/>
  <c r="P294" i="5"/>
  <c r="P286" i="5"/>
  <c r="P278" i="5"/>
  <c r="P270" i="5"/>
  <c r="P262" i="5"/>
  <c r="P254" i="5"/>
  <c r="P246" i="5"/>
  <c r="P238" i="5"/>
  <c r="P230" i="5"/>
  <c r="P222" i="5"/>
  <c r="P214" i="5"/>
  <c r="P206" i="5"/>
  <c r="P198" i="5"/>
  <c r="P190" i="5"/>
  <c r="P182" i="5"/>
  <c r="P174" i="5"/>
  <c r="P166" i="5"/>
  <c r="P158" i="5"/>
  <c r="P150" i="5"/>
  <c r="P142" i="5"/>
  <c r="P134" i="5"/>
  <c r="P126" i="5"/>
  <c r="P118" i="5"/>
  <c r="P110" i="5"/>
  <c r="P102" i="5"/>
  <c r="P94" i="5"/>
  <c r="P86" i="5"/>
  <c r="P78" i="5"/>
  <c r="P70" i="5"/>
  <c r="P62" i="5"/>
  <c r="P54" i="5"/>
  <c r="P46" i="5"/>
  <c r="P38" i="5"/>
  <c r="P30" i="5"/>
  <c r="P22" i="5"/>
  <c r="P14" i="5"/>
  <c r="P359" i="5"/>
  <c r="P335" i="5"/>
  <c r="P231" i="5"/>
  <c r="P223" i="5"/>
  <c r="P199" i="5"/>
  <c r="P191" i="5"/>
  <c r="P127" i="5"/>
  <c r="M417" i="5"/>
  <c r="M337" i="5"/>
  <c r="M289" i="5"/>
  <c r="M221" i="5"/>
  <c r="M189" i="5"/>
  <c r="M157" i="5"/>
  <c r="M125" i="5"/>
  <c r="M93" i="5"/>
  <c r="M61" i="5"/>
  <c r="M29" i="5"/>
  <c r="M403" i="5"/>
  <c r="M394" i="5"/>
  <c r="M380" i="5"/>
  <c r="M371" i="5"/>
  <c r="M362" i="5"/>
  <c r="P405" i="5"/>
  <c r="P397" i="5"/>
  <c r="P389" i="5"/>
  <c r="P381" i="5"/>
  <c r="P373" i="5"/>
  <c r="P365" i="5"/>
  <c r="P357" i="5"/>
  <c r="P341" i="5"/>
  <c r="P325" i="5"/>
  <c r="P317" i="5"/>
  <c r="P309" i="5"/>
  <c r="P301" i="5"/>
  <c r="P293" i="5"/>
  <c r="P285" i="5"/>
  <c r="P277" i="5"/>
  <c r="P269" i="5"/>
  <c r="P253" i="5"/>
  <c r="P245" i="5"/>
  <c r="P213" i="5"/>
  <c r="P173" i="5"/>
  <c r="P141" i="5"/>
  <c r="P109" i="5"/>
  <c r="P77" i="5"/>
  <c r="P391" i="5"/>
  <c r="P327" i="5"/>
  <c r="P95" i="5"/>
  <c r="P63" i="5"/>
  <c r="P31" i="5"/>
  <c r="M331" i="5"/>
  <c r="M137" i="5"/>
  <c r="M105" i="5"/>
  <c r="M73" i="5"/>
  <c r="M41" i="5"/>
  <c r="M384" i="5"/>
  <c r="P428" i="5"/>
  <c r="P420" i="5"/>
  <c r="P412" i="5"/>
  <c r="P348" i="5"/>
  <c r="P340" i="5"/>
  <c r="P332" i="5"/>
  <c r="P324" i="5"/>
  <c r="P316" i="5"/>
  <c r="P308" i="5"/>
  <c r="P300" i="5"/>
  <c r="P292" i="5"/>
  <c r="P284" i="5"/>
  <c r="P276" i="5"/>
  <c r="P268" i="5"/>
  <c r="P260" i="5"/>
  <c r="P252" i="5"/>
  <c r="P244" i="5"/>
  <c r="P236" i="5"/>
  <c r="P228" i="5"/>
  <c r="P220" i="5"/>
  <c r="P212" i="5"/>
  <c r="P204" i="5"/>
  <c r="P196" i="5"/>
  <c r="P188" i="5"/>
  <c r="P180" i="5"/>
  <c r="P172" i="5"/>
  <c r="P164" i="5"/>
  <c r="P156" i="5"/>
  <c r="P148" i="5"/>
  <c r="P140" i="5"/>
  <c r="P132" i="5"/>
  <c r="P124" i="5"/>
  <c r="P116" i="5"/>
  <c r="P108" i="5"/>
  <c r="P100" i="5"/>
  <c r="P92" i="5"/>
  <c r="P84" i="5"/>
  <c r="P76" i="5"/>
  <c r="P68" i="5"/>
  <c r="P60" i="5"/>
  <c r="P52" i="5"/>
  <c r="P44" i="5"/>
  <c r="P36" i="5"/>
  <c r="P28" i="5"/>
  <c r="P20" i="5"/>
  <c r="P12" i="5"/>
  <c r="P427" i="5"/>
  <c r="P419" i="5"/>
  <c r="P411" i="5"/>
  <c r="P355" i="5"/>
  <c r="P347" i="5"/>
  <c r="P339" i="5"/>
  <c r="P323" i="5"/>
  <c r="P315" i="5"/>
  <c r="P307" i="5"/>
  <c r="P299" i="5"/>
  <c r="P291" i="5"/>
  <c r="P283" i="5"/>
  <c r="P275" i="5"/>
  <c r="P267" i="5"/>
  <c r="P259" i="5"/>
  <c r="P251" i="5"/>
  <c r="P243" i="5"/>
  <c r="P235" i="5"/>
  <c r="P227" i="5"/>
  <c r="P219" i="5"/>
  <c r="P211" i="5"/>
  <c r="P203" i="5"/>
  <c r="P195" i="5"/>
  <c r="P187" i="5"/>
  <c r="P179" i="5"/>
  <c r="P171" i="5"/>
  <c r="P163" i="5"/>
  <c r="P155" i="5"/>
  <c r="P147" i="5"/>
  <c r="P139" i="5"/>
  <c r="P131" i="5"/>
  <c r="P123" i="5"/>
  <c r="P115" i="5"/>
  <c r="P107" i="5"/>
  <c r="P99" i="5"/>
  <c r="P91" i="5"/>
  <c r="P83" i="5"/>
  <c r="P75" i="5"/>
  <c r="P67" i="5"/>
  <c r="P59" i="5"/>
  <c r="P51" i="5"/>
  <c r="P43" i="5"/>
  <c r="P35" i="5"/>
  <c r="P27" i="5"/>
  <c r="P19" i="5"/>
  <c r="P11" i="5"/>
  <c r="M225" i="5"/>
  <c r="M193" i="5"/>
  <c r="M161" i="5"/>
  <c r="M129" i="5"/>
  <c r="M65" i="5"/>
  <c r="M33" i="5"/>
  <c r="M392" i="5"/>
  <c r="M360" i="5"/>
  <c r="P354" i="5"/>
  <c r="P346" i="5"/>
  <c r="P338" i="5"/>
  <c r="P330" i="5"/>
  <c r="P322" i="5"/>
  <c r="P314" i="5"/>
  <c r="P306" i="5"/>
  <c r="P298" i="5"/>
  <c r="P290" i="5"/>
  <c r="P282" i="5"/>
  <c r="P274" i="5"/>
  <c r="P266" i="5"/>
  <c r="P258" i="5"/>
  <c r="P250" i="5"/>
  <c r="P242" i="5"/>
  <c r="P234" i="5"/>
  <c r="P226" i="5"/>
  <c r="P218" i="5"/>
  <c r="P210" i="5"/>
  <c r="P202" i="5"/>
  <c r="P194" i="5"/>
  <c r="P186" i="5"/>
  <c r="P178" i="5"/>
  <c r="P170" i="5"/>
  <c r="P162" i="5"/>
  <c r="P154" i="5"/>
  <c r="P146" i="5"/>
  <c r="P138" i="5"/>
  <c r="P130" i="5"/>
  <c r="P122" i="5"/>
  <c r="P114" i="5"/>
  <c r="P106" i="5"/>
  <c r="P98" i="5"/>
  <c r="P90" i="5"/>
  <c r="P82" i="5"/>
  <c r="P74" i="5"/>
  <c r="P66" i="5"/>
  <c r="P58" i="5"/>
  <c r="P50" i="5"/>
  <c r="P42" i="5"/>
  <c r="P34" i="5"/>
  <c r="P26" i="5"/>
  <c r="P18" i="5"/>
  <c r="P10" i="5"/>
  <c r="P449" i="5"/>
  <c r="P433" i="5"/>
  <c r="P425" i="5"/>
  <c r="P409" i="5"/>
  <c r="P401" i="5"/>
  <c r="P393" i="5"/>
  <c r="P385" i="5"/>
  <c r="P377" i="5"/>
  <c r="P369" i="5"/>
  <c r="P361" i="5"/>
  <c r="P345" i="5"/>
  <c r="P329" i="5"/>
  <c r="P313" i="5"/>
  <c r="P305" i="5"/>
  <c r="P281" i="5"/>
  <c r="P273" i="5"/>
  <c r="P249" i="5"/>
  <c r="P217" i="5"/>
  <c r="P185" i="5"/>
  <c r="P153" i="5"/>
  <c r="P121" i="5"/>
  <c r="P89" i="5"/>
  <c r="P57" i="5"/>
  <c r="P25" i="5"/>
  <c r="M408" i="5"/>
  <c r="M400" i="5"/>
  <c r="M368" i="5"/>
  <c r="P456" i="5"/>
  <c r="P448" i="5"/>
  <c r="P344" i="5"/>
  <c r="P336" i="5"/>
  <c r="P328" i="5"/>
  <c r="P320" i="5"/>
  <c r="P312" i="5"/>
  <c r="P304" i="5"/>
  <c r="P296" i="5"/>
  <c r="P288" i="5"/>
  <c r="P280" i="5"/>
  <c r="P272" i="5"/>
  <c r="P264" i="5"/>
  <c r="P256" i="5"/>
  <c r="P248" i="5"/>
  <c r="P240" i="5"/>
  <c r="P232" i="5"/>
  <c r="P224" i="5"/>
  <c r="P216" i="5"/>
  <c r="P208" i="5"/>
  <c r="P200" i="5"/>
  <c r="P192" i="5"/>
  <c r="P184" i="5"/>
  <c r="P176" i="5"/>
  <c r="P168" i="5"/>
  <c r="P160" i="5"/>
  <c r="P152" i="5"/>
  <c r="P144" i="5"/>
  <c r="P136" i="5"/>
  <c r="P128" i="5"/>
  <c r="P120" i="5"/>
  <c r="P112" i="5"/>
  <c r="P104" i="5"/>
  <c r="P96" i="5"/>
  <c r="P88" i="5"/>
  <c r="P80" i="5"/>
  <c r="P72" i="5"/>
  <c r="P64" i="5"/>
  <c r="P56" i="5"/>
  <c r="P48" i="5"/>
  <c r="P40" i="5"/>
  <c r="P32" i="5"/>
  <c r="P24" i="5"/>
  <c r="P16" i="5"/>
  <c r="P8" i="5"/>
  <c r="G687" i="5"/>
  <c r="M432" i="5"/>
  <c r="M450" i="5"/>
  <c r="M457" i="5"/>
  <c r="M414" i="5"/>
  <c r="M416" i="5"/>
  <c r="M434" i="5"/>
  <c r="M410" i="5"/>
  <c r="M441" i="5"/>
  <c r="M451" i="5"/>
  <c r="M435" i="5"/>
  <c r="A694" i="5"/>
  <c r="M9" i="5"/>
  <c r="M413" i="5"/>
  <c r="M421" i="5"/>
  <c r="M429" i="5"/>
  <c r="M437" i="5"/>
  <c r="M445" i="5"/>
  <c r="M453" i="5"/>
  <c r="M415" i="5"/>
  <c r="M423" i="5"/>
  <c r="M431" i="5"/>
  <c r="M439" i="5"/>
  <c r="M447" i="5"/>
  <c r="M455" i="5"/>
  <c r="M436" i="5"/>
  <c r="M444" i="5"/>
  <c r="M452" i="5"/>
  <c r="P7" i="5"/>
  <c r="L682" i="5"/>
  <c r="L685" i="5"/>
  <c r="O685" i="5" s="1"/>
  <c r="L683" i="5"/>
  <c r="L684" i="5" s="1"/>
  <c r="M7" i="5"/>
  <c r="O682" i="5"/>
  <c r="O683" i="5"/>
  <c r="O684" i="5" s="1"/>
  <c r="P682" i="5" l="1"/>
  <c r="M682" i="5"/>
  <c r="M683" i="5" s="1"/>
  <c r="P683" i="5" l="1"/>
  <c r="P686" i="5"/>
</calcChain>
</file>

<file path=xl/sharedStrings.xml><?xml version="1.0" encoding="utf-8"?>
<sst xmlns="http://schemas.openxmlformats.org/spreadsheetml/2006/main" count="3194" uniqueCount="666">
  <si>
    <t xml:space="preserve">$10k Bank </t>
  </si>
  <si>
    <t>Date</t>
  </si>
  <si>
    <t>Time</t>
  </si>
  <si>
    <t>Track</t>
  </si>
  <si>
    <t>Race</t>
  </si>
  <si>
    <t>TAB</t>
  </si>
  <si>
    <t>Horse</t>
  </si>
  <si>
    <t>Lev Bet</t>
  </si>
  <si>
    <t>Lev Ret</t>
  </si>
  <si>
    <t>Lev Profit</t>
  </si>
  <si>
    <t>Doomben</t>
  </si>
  <si>
    <t>Flemington</t>
  </si>
  <si>
    <t>Rosehill</t>
  </si>
  <si>
    <t>Eagle Farm</t>
  </si>
  <si>
    <t>Randwick</t>
  </si>
  <si>
    <t>Warwick Farm</t>
  </si>
  <si>
    <t>Sandown Hill</t>
  </si>
  <si>
    <t>Sandown Lake</t>
  </si>
  <si>
    <t>Canterbury</t>
  </si>
  <si>
    <t>Randwick Kensington</t>
  </si>
  <si>
    <t>Fin</t>
  </si>
  <si>
    <t>Div</t>
  </si>
  <si>
    <t>1st</t>
  </si>
  <si>
    <t>3rd</t>
  </si>
  <si>
    <t>2nd</t>
  </si>
  <si>
    <t xml:space="preserve">Conscript           </t>
  </si>
  <si>
    <t xml:space="preserve">Clemenceau          </t>
  </si>
  <si>
    <t xml:space="preserve">Gunstock            </t>
  </si>
  <si>
    <t xml:space="preserve">Riverplate          </t>
  </si>
  <si>
    <t xml:space="preserve">Daytona Bay         </t>
  </si>
  <si>
    <t xml:space="preserve">Our Heidi           </t>
  </si>
  <si>
    <t xml:space="preserve">Foxicon             </t>
  </si>
  <si>
    <t xml:space="preserve">Union Gap           </t>
  </si>
  <si>
    <t xml:space="preserve">Huesca              </t>
  </si>
  <si>
    <t xml:space="preserve">Celestial Spirit    </t>
  </si>
  <si>
    <t>Mornington</t>
  </si>
  <si>
    <t xml:space="preserve">Squad               </t>
  </si>
  <si>
    <t xml:space="preserve">Casual Connection   </t>
  </si>
  <si>
    <t xml:space="preserve">Powerful Eagle      </t>
  </si>
  <si>
    <t xml:space="preserve">Deekay              </t>
  </si>
  <si>
    <t xml:space="preserve">Katsu               </t>
  </si>
  <si>
    <t>Grand Total</t>
  </si>
  <si>
    <t>(All)</t>
  </si>
  <si>
    <t>Placed</t>
  </si>
  <si>
    <t>Gosford</t>
  </si>
  <si>
    <t xml:space="preserve">Fall For Cindy      </t>
  </si>
  <si>
    <t xml:space="preserve">General Beau        </t>
  </si>
  <si>
    <t xml:space="preserve">Look Only           </t>
  </si>
  <si>
    <t xml:space="preserve">Semana              </t>
  </si>
  <si>
    <t xml:space="preserve">Djumbuck            </t>
  </si>
  <si>
    <t xml:space="preserve">Devils Throat       </t>
  </si>
  <si>
    <t xml:space="preserve">Yarrawonga          </t>
  </si>
  <si>
    <t xml:space="preserve">Phearson            </t>
  </si>
  <si>
    <t xml:space="preserve">Cream Rises         </t>
  </si>
  <si>
    <t xml:space="preserve">Black On Beauty     </t>
  </si>
  <si>
    <t>Day</t>
  </si>
  <si>
    <t xml:space="preserve">Viviane             </t>
  </si>
  <si>
    <t xml:space="preserve">Sigh                </t>
  </si>
  <si>
    <t xml:space="preserve">Dazzling Lucy       </t>
  </si>
  <si>
    <t xml:space="preserve">Space Tracker       </t>
  </si>
  <si>
    <t>Weeks</t>
  </si>
  <si>
    <t xml:space="preserve">Profit Per Week: </t>
  </si>
  <si>
    <t>State</t>
  </si>
  <si>
    <t>QLD</t>
  </si>
  <si>
    <t>VIC</t>
  </si>
  <si>
    <t>NSW</t>
  </si>
  <si>
    <t>Nationwide-Best AS-LISTED</t>
  </si>
  <si>
    <t xml:space="preserve">Von Bee             </t>
  </si>
  <si>
    <t xml:space="preserve">Wahine Toa          </t>
  </si>
  <si>
    <t>Caulfield</t>
  </si>
  <si>
    <t xml:space="preserve">Burnett             </t>
  </si>
  <si>
    <t xml:space="preserve">Roll Up             </t>
  </si>
  <si>
    <t xml:space="preserve">Seonee              </t>
  </si>
  <si>
    <t xml:space="preserve">Stripped Back       </t>
  </si>
  <si>
    <t xml:space="preserve">Skidamarink         </t>
  </si>
  <si>
    <t xml:space="preserve">Place Of Gold       </t>
  </si>
  <si>
    <t xml:space="preserve">Iowna Merc          </t>
  </si>
  <si>
    <t xml:space="preserve">Botany              </t>
  </si>
  <si>
    <t xml:space="preserve">Mrs Chrissie        </t>
  </si>
  <si>
    <t xml:space="preserve">Saturn Star         </t>
  </si>
  <si>
    <t xml:space="preserve">Mr Kennedy          </t>
  </si>
  <si>
    <t xml:space="preserve">Fuller              </t>
  </si>
  <si>
    <t xml:space="preserve">Clock Strikes       </t>
  </si>
  <si>
    <t xml:space="preserve">Neverstandingstill  </t>
  </si>
  <si>
    <t xml:space="preserve">Big Watch           </t>
  </si>
  <si>
    <t xml:space="preserve">Omni Man            </t>
  </si>
  <si>
    <t>Nat Bet</t>
  </si>
  <si>
    <t>Nat Ret</t>
  </si>
  <si>
    <t>Nat Profit</t>
  </si>
  <si>
    <t>Count Bets</t>
  </si>
  <si>
    <t>Bet</t>
  </si>
  <si>
    <t>Profit</t>
  </si>
  <si>
    <t xml:space="preserve">Twin Perfection     </t>
  </si>
  <si>
    <t xml:space="preserve">Little Beginnings   </t>
  </si>
  <si>
    <t>Moonee Valley</t>
  </si>
  <si>
    <t xml:space="preserve">Flash Flood         </t>
  </si>
  <si>
    <t xml:space="preserve">Howgoodareyou       </t>
  </si>
  <si>
    <t xml:space="preserve">Bubbas Bay          </t>
  </si>
  <si>
    <t xml:space="preserve">Zarastro            </t>
  </si>
  <si>
    <t xml:space="preserve">I Am Me             </t>
  </si>
  <si>
    <t xml:space="preserve">Amor Victorious     </t>
  </si>
  <si>
    <t xml:space="preserve">Cash Me             </t>
  </si>
  <si>
    <t xml:space="preserve">Lolly Yeats         </t>
  </si>
  <si>
    <t xml:space="preserve">Rheinberg           </t>
  </si>
  <si>
    <t xml:space="preserve">Stars And Bars      </t>
  </si>
  <si>
    <t xml:space="preserve">Nunthorpe           </t>
  </si>
  <si>
    <t xml:space="preserve">Boss                </t>
  </si>
  <si>
    <t xml:space="preserve">Jewel Bay           </t>
  </si>
  <si>
    <t xml:space="preserve">Lady Court          </t>
  </si>
  <si>
    <t xml:space="preserve">Recommendation      </t>
  </si>
  <si>
    <t xml:space="preserve">Dodgy One           </t>
  </si>
  <si>
    <t xml:space="preserve">Coincide            </t>
  </si>
  <si>
    <t xml:space="preserve">Kokonotsu           </t>
  </si>
  <si>
    <t xml:space="preserve">Miss Take           </t>
  </si>
  <si>
    <t xml:space="preserve">Extratwo            </t>
  </si>
  <si>
    <t xml:space="preserve">Kalino              </t>
  </si>
  <si>
    <t xml:space="preserve">Boston Rocks        </t>
  </si>
  <si>
    <t xml:space="preserve">Bews                </t>
  </si>
  <si>
    <t xml:space="preserve">Biographer          </t>
  </si>
  <si>
    <t xml:space="preserve">Sweysive            </t>
  </si>
  <si>
    <t xml:space="preserve">Vain Invader        </t>
  </si>
  <si>
    <t xml:space="preserve">Diamond Dealer      </t>
  </si>
  <si>
    <t xml:space="preserve">Deny Knowledge      </t>
  </si>
  <si>
    <t>Ave Div:</t>
  </si>
  <si>
    <t xml:space="preserve">Bond Street Beau    </t>
  </si>
  <si>
    <t xml:space="preserve">Hampton Queen       </t>
  </si>
  <si>
    <t xml:space="preserve">Star Seeker         </t>
  </si>
  <si>
    <t xml:space="preserve">Struck Gold         </t>
  </si>
  <si>
    <t xml:space="preserve">Kir Royale          </t>
  </si>
  <si>
    <t xml:space="preserve">Goldie              </t>
  </si>
  <si>
    <t xml:space="preserve">Speak Now           </t>
  </si>
  <si>
    <t xml:space="preserve">Clovers Prince      </t>
  </si>
  <si>
    <t xml:space="preserve">Libertad            </t>
  </si>
  <si>
    <t xml:space="preserve">Hennessy Lad        </t>
  </si>
  <si>
    <t xml:space="preserve">Daytona             </t>
  </si>
  <si>
    <t xml:space="preserve">Wishlor Lass        </t>
  </si>
  <si>
    <t xml:space="preserve">In Secret           </t>
  </si>
  <si>
    <t xml:space="preserve">Benedetta           </t>
  </si>
  <si>
    <t xml:space="preserve">Kibou               </t>
  </si>
  <si>
    <t xml:space="preserve">Mr Brightside       </t>
  </si>
  <si>
    <t xml:space="preserve">Balkans             </t>
  </si>
  <si>
    <t xml:space="preserve">Prancing Spirit     </t>
  </si>
  <si>
    <t xml:space="preserve">Silvanito           </t>
  </si>
  <si>
    <t xml:space="preserve">Ozzmosis            </t>
  </si>
  <si>
    <t xml:space="preserve">Cylinder            </t>
  </si>
  <si>
    <t xml:space="preserve">Beast Mode          </t>
  </si>
  <si>
    <t xml:space="preserve">Sweet Baby Boom     </t>
  </si>
  <si>
    <t xml:space="preserve">Welcome Gypsy       </t>
  </si>
  <si>
    <t xml:space="preserve">Asfoora             </t>
  </si>
  <si>
    <t xml:space="preserve">City Of Lights      </t>
  </si>
  <si>
    <t xml:space="preserve">Rhythm Of Love      </t>
  </si>
  <si>
    <t xml:space="preserve">Port Lockroy        </t>
  </si>
  <si>
    <t xml:space="preserve">Commemorative       </t>
  </si>
  <si>
    <t xml:space="preserve">Unspoken            </t>
  </si>
  <si>
    <t xml:space="preserve">Mighty Willie       </t>
  </si>
  <si>
    <t xml:space="preserve">Kimberley Secrets   </t>
  </si>
  <si>
    <t xml:space="preserve">Radiant Remi        </t>
  </si>
  <si>
    <t xml:space="preserve">Ballroom Bella      </t>
  </si>
  <si>
    <t xml:space="preserve">Overriding          </t>
  </si>
  <si>
    <t xml:space="preserve">Think About It      </t>
  </si>
  <si>
    <t xml:space="preserve">Hemsworth           </t>
  </si>
  <si>
    <t xml:space="preserve">Ka Bling            </t>
  </si>
  <si>
    <t xml:space="preserve">Goomeri             </t>
  </si>
  <si>
    <t xml:space="preserve">State Of America    </t>
  </si>
  <si>
    <t>Newcastle</t>
  </si>
  <si>
    <t xml:space="preserve">Imintowin           </t>
  </si>
  <si>
    <t xml:space="preserve">Il Cubo             </t>
  </si>
  <si>
    <t xml:space="preserve">Sumo Star           </t>
  </si>
  <si>
    <t xml:space="preserve">Miss Checkoni       </t>
  </si>
  <si>
    <t xml:space="preserve">Cobblestone Way     </t>
  </si>
  <si>
    <t xml:space="preserve">Wineglass Bay       </t>
  </si>
  <si>
    <t xml:space="preserve">Caesaris            </t>
  </si>
  <si>
    <t xml:space="preserve">Zouphoria           </t>
  </si>
  <si>
    <t xml:space="preserve">Slate               </t>
  </si>
  <si>
    <t xml:space="preserve">Jambalaya           </t>
  </si>
  <si>
    <t xml:space="preserve">Harbin              </t>
  </si>
  <si>
    <t xml:space="preserve">Royal Invader       </t>
  </si>
  <si>
    <t xml:space="preserve">Bullion Boy         </t>
  </si>
  <si>
    <t xml:space="preserve">Naval College       </t>
  </si>
  <si>
    <t xml:space="preserve">Piaggio             </t>
  </si>
  <si>
    <t xml:space="preserve">Afterlight          </t>
  </si>
  <si>
    <t xml:space="preserve">Step Aside          </t>
  </si>
  <si>
    <t xml:space="preserve">Exotique Miss       </t>
  </si>
  <si>
    <t xml:space="preserve">Running By          </t>
  </si>
  <si>
    <t xml:space="preserve">Matusalem           </t>
  </si>
  <si>
    <t xml:space="preserve">Lipstick Swing      </t>
  </si>
  <si>
    <t xml:space="preserve">Greyt Mumma         </t>
  </si>
  <si>
    <t xml:space="preserve">King Of Dubai       </t>
  </si>
  <si>
    <t xml:space="preserve">Angel Of Light      </t>
  </si>
  <si>
    <t xml:space="preserve">Lang Park           </t>
  </si>
  <si>
    <t xml:space="preserve">Time To Boogie      </t>
  </si>
  <si>
    <t xml:space="preserve">Sans Doute          </t>
  </si>
  <si>
    <t xml:space="preserve">Jungle Jim          </t>
  </si>
  <si>
    <t xml:space="preserve">Ring Of Steel       </t>
  </si>
  <si>
    <t xml:space="preserve">Exceed The Dream    </t>
  </si>
  <si>
    <t xml:space="preserve">Very Sewreel        </t>
  </si>
  <si>
    <t xml:space="preserve">Ambassadors         </t>
  </si>
  <si>
    <t xml:space="preserve">Felix Majestic      </t>
  </si>
  <si>
    <t xml:space="preserve">Hellfire Express    </t>
  </si>
  <si>
    <t xml:space="preserve">Roma Avenue         </t>
  </si>
  <si>
    <t xml:space="preserve">Lady Laguna         </t>
  </si>
  <si>
    <t>Hell Hath No Fury</t>
  </si>
  <si>
    <t>Veight</t>
  </si>
  <si>
    <t>Amor Victorious</t>
  </si>
  <si>
    <t>Shezanalister</t>
  </si>
  <si>
    <t>Sweysive</t>
  </si>
  <si>
    <t>Treize</t>
  </si>
  <si>
    <t>Smart Legend</t>
  </si>
  <si>
    <t>Aramco</t>
  </si>
  <si>
    <t>Whinchat</t>
  </si>
  <si>
    <t>Imperatriz</t>
  </si>
  <si>
    <t>Thunderlips</t>
  </si>
  <si>
    <t>Lazy Susan</t>
  </si>
  <si>
    <t>Flash Feeling</t>
  </si>
  <si>
    <t>Ballroom Bella</t>
  </si>
  <si>
    <t>Mr Brightside</t>
  </si>
  <si>
    <t>Lady Laguna</t>
  </si>
  <si>
    <t>Golden Boom</t>
  </si>
  <si>
    <t>Running By</t>
  </si>
  <si>
    <t>Miss Passion</t>
  </si>
  <si>
    <t>Coronation Keith</t>
  </si>
  <si>
    <t>Big Watch</t>
  </si>
  <si>
    <t>Another Wil</t>
  </si>
  <si>
    <t>Ausbred Flirt</t>
  </si>
  <si>
    <t>Its Gerry</t>
  </si>
  <si>
    <t>Introducing</t>
  </si>
  <si>
    <t>Caulfield Heath</t>
  </si>
  <si>
    <t>Simeon</t>
  </si>
  <si>
    <t>Mad Darcey</t>
  </si>
  <si>
    <t>Wishlor Lass</t>
  </si>
  <si>
    <t>Zondee</t>
  </si>
  <si>
    <t>City Of Lights</t>
  </si>
  <si>
    <t>Serpentine</t>
  </si>
  <si>
    <t>Ebony King</t>
  </si>
  <si>
    <t>Huesca</t>
  </si>
  <si>
    <t>Dashing</t>
  </si>
  <si>
    <t>Bendigo</t>
  </si>
  <si>
    <t>Hawkesbury</t>
  </si>
  <si>
    <t>Scone</t>
  </si>
  <si>
    <t xml:space="preserve">Electric Impulse    </t>
  </si>
  <si>
    <t xml:space="preserve">Apophis             </t>
  </si>
  <si>
    <t xml:space="preserve">Tidal Creek         </t>
  </si>
  <si>
    <t xml:space="preserve">Euphoric            </t>
  </si>
  <si>
    <t xml:space="preserve">Tashi               </t>
  </si>
  <si>
    <t>Front Page</t>
  </si>
  <si>
    <t>Berkeley Square</t>
  </si>
  <si>
    <t>Kazou</t>
  </si>
  <si>
    <t>Iknowastar</t>
  </si>
  <si>
    <t>Xtravagant Star</t>
  </si>
  <si>
    <t>Metalart</t>
  </si>
  <si>
    <t>Frigid</t>
  </si>
  <si>
    <t>Celestial Storm</t>
  </si>
  <si>
    <t>Field Of Flutes</t>
  </si>
  <si>
    <t>The Open</t>
  </si>
  <si>
    <t xml:space="preserve">I Wish I Win        </t>
  </si>
  <si>
    <t>Time Quest</t>
  </si>
  <si>
    <t>Oziggy</t>
  </si>
  <si>
    <t>Standing Order</t>
  </si>
  <si>
    <t>Casual Connection</t>
  </si>
  <si>
    <t>Wondereach</t>
  </si>
  <si>
    <t>Amphactor</t>
  </si>
  <si>
    <t>Passeggiata</t>
  </si>
  <si>
    <t xml:space="preserve">Midnight In Tokyo   </t>
  </si>
  <si>
    <t xml:space="preserve">Shehasattitude      </t>
  </si>
  <si>
    <t>My Xanadu</t>
  </si>
  <si>
    <t>Captain Furai</t>
  </si>
  <si>
    <t>In Flight</t>
  </si>
  <si>
    <t>Prancing Spirit</t>
  </si>
  <si>
    <t>Security Advisor</t>
  </si>
  <si>
    <t>Riproar</t>
  </si>
  <si>
    <t>Elouyou</t>
  </si>
  <si>
    <t xml:space="preserve">Through Irish Eyes  </t>
  </si>
  <si>
    <t xml:space="preserve">Jimmy The Bear      </t>
  </si>
  <si>
    <t xml:space="preserve">Shezadandi          </t>
  </si>
  <si>
    <t xml:space="preserve">Scorched Earth      </t>
  </si>
  <si>
    <t xml:space="preserve">Molly Nails         </t>
  </si>
  <si>
    <t xml:space="preserve">Lady Of Honour      </t>
  </si>
  <si>
    <t xml:space="preserve">Toomuchtobear       </t>
  </si>
  <si>
    <t xml:space="preserve">Nasraawy            </t>
  </si>
  <si>
    <t xml:space="preserve">Anahita             </t>
  </si>
  <si>
    <t xml:space="preserve">Shades Of Rose      </t>
  </si>
  <si>
    <t xml:space="preserve">Ravaged Award       </t>
  </si>
  <si>
    <t xml:space="preserve">Savonia             </t>
  </si>
  <si>
    <t xml:space="preserve">The Garden          </t>
  </si>
  <si>
    <t xml:space="preserve">Zougotcha           </t>
  </si>
  <si>
    <t xml:space="preserve">Blackjack Boom      </t>
  </si>
  <si>
    <t xml:space="preserve">Narrated            </t>
  </si>
  <si>
    <t xml:space="preserve">Gentleman Roy       </t>
  </si>
  <si>
    <t xml:space="preserve">Port Philip         </t>
  </si>
  <si>
    <t xml:space="preserve">Vilana              </t>
  </si>
  <si>
    <t xml:space="preserve">King Frankel        </t>
  </si>
  <si>
    <t xml:space="preserve">Willinga Rufio      </t>
  </si>
  <si>
    <t xml:space="preserve">Drive A Deel        </t>
  </si>
  <si>
    <t xml:space="preserve">Whoshotthemagician  </t>
  </si>
  <si>
    <t xml:space="preserve">Typhoon Taavi       </t>
  </si>
  <si>
    <t xml:space="preserve">Left Reeling        </t>
  </si>
  <si>
    <t xml:space="preserve">Inuwashi            </t>
  </si>
  <si>
    <t xml:space="preserve">Vucetich            </t>
  </si>
  <si>
    <t xml:space="preserve">Impulse Control     </t>
  </si>
  <si>
    <t xml:space="preserve">Pale King           </t>
  </si>
  <si>
    <t xml:space="preserve">Stromboli           </t>
  </si>
  <si>
    <t xml:space="preserve">Foxy Frida          </t>
  </si>
  <si>
    <t>Cranbourne</t>
  </si>
  <si>
    <t xml:space="preserve">Greece              </t>
  </si>
  <si>
    <t xml:space="preserve">Whinchat            </t>
  </si>
  <si>
    <t xml:space="preserve">Kaituku             </t>
  </si>
  <si>
    <t xml:space="preserve">Airman              </t>
  </si>
  <si>
    <t xml:space="preserve">Sungblue            </t>
  </si>
  <si>
    <t>Ballarat</t>
  </si>
  <si>
    <t xml:space="preserve">Hypothetical        </t>
  </si>
  <si>
    <t xml:space="preserve">Tidal Impact        </t>
  </si>
  <si>
    <t xml:space="preserve">Dehorned Unicorn    </t>
  </si>
  <si>
    <t xml:space="preserve">Crosshaven          </t>
  </si>
  <si>
    <t>Pakenham</t>
  </si>
  <si>
    <t xml:space="preserve">Flash Feeling       </t>
  </si>
  <si>
    <t xml:space="preserve">Made By Khan        </t>
  </si>
  <si>
    <t xml:space="preserve">Suparazi            </t>
  </si>
  <si>
    <t xml:space="preserve">Oceanography        </t>
  </si>
  <si>
    <t xml:space="preserve">Veloce Carro        </t>
  </si>
  <si>
    <t xml:space="preserve">Pounding            </t>
  </si>
  <si>
    <t xml:space="preserve">Naval Seal          </t>
  </si>
  <si>
    <t xml:space="preserve">Ultimate Kiss       </t>
  </si>
  <si>
    <t xml:space="preserve">Goldeel             </t>
  </si>
  <si>
    <t xml:space="preserve">Pampuni             </t>
  </si>
  <si>
    <t xml:space="preserve">Bulloo              </t>
  </si>
  <si>
    <t xml:space="preserve">Birdies Galore      </t>
  </si>
  <si>
    <t xml:space="preserve">Forbidden City      </t>
  </si>
  <si>
    <t xml:space="preserve">Prince Aurelius     </t>
  </si>
  <si>
    <t xml:space="preserve">St Lawrence         </t>
  </si>
  <si>
    <t xml:space="preserve">Nugget              </t>
  </si>
  <si>
    <t xml:space="preserve">Way To The Stars    </t>
  </si>
  <si>
    <t xml:space="preserve">Matron Bullwinkel   </t>
  </si>
  <si>
    <t xml:space="preserve">So Risque           </t>
  </si>
  <si>
    <t xml:space="preserve">Buying Time         </t>
  </si>
  <si>
    <t xml:space="preserve">Chenin              </t>
  </si>
  <si>
    <t xml:space="preserve">Sailor              </t>
  </si>
  <si>
    <t xml:space="preserve">Fire Glo Too        </t>
  </si>
  <si>
    <t xml:space="preserve">Field Of Praise     </t>
  </si>
  <si>
    <t xml:space="preserve">Jezoulenko          </t>
  </si>
  <si>
    <t xml:space="preserve">With Your Blessing  </t>
  </si>
  <si>
    <t xml:space="preserve">Typhoon Harmony     </t>
  </si>
  <si>
    <t xml:space="preserve">Regal Valour        </t>
  </si>
  <si>
    <t xml:space="preserve">Freeways            </t>
  </si>
  <si>
    <t xml:space="preserve">Irish Legend        </t>
  </si>
  <si>
    <t xml:space="preserve">Arran Bay           </t>
  </si>
  <si>
    <t xml:space="preserve">Delyth              </t>
  </si>
  <si>
    <t xml:space="preserve">Savannah Cloud      </t>
  </si>
  <si>
    <t xml:space="preserve">Star Sparks         </t>
  </si>
  <si>
    <t xml:space="preserve">Liberated Girl      </t>
  </si>
  <si>
    <t xml:space="preserve">Dane On Tour        </t>
  </si>
  <si>
    <t xml:space="preserve">Quraysha            </t>
  </si>
  <si>
    <t xml:space="preserve">Kentucky Casanova   </t>
  </si>
  <si>
    <t xml:space="preserve">Rambler Rebel       </t>
  </si>
  <si>
    <t xml:space="preserve">Mr Dudwey           </t>
  </si>
  <si>
    <t xml:space="preserve">Lime Soda           </t>
  </si>
  <si>
    <t xml:space="preserve">Inundation          </t>
  </si>
  <si>
    <t xml:space="preserve">Cosmic Minerva      </t>
  </si>
  <si>
    <t xml:space="preserve">Sonora              </t>
  </si>
  <si>
    <t xml:space="preserve">Banju               </t>
  </si>
  <si>
    <t xml:space="preserve">Cotton Fingers      </t>
  </si>
  <si>
    <t xml:space="preserve">Mission Value       </t>
  </si>
  <si>
    <t xml:space="preserve">Little Miss Kubi    </t>
  </si>
  <si>
    <t xml:space="preserve">Pacific Ruby        </t>
  </si>
  <si>
    <t xml:space="preserve">Toris Dee           </t>
  </si>
  <si>
    <t xml:space="preserve">Insurrection        </t>
  </si>
  <si>
    <t xml:space="preserve">Annavisto           </t>
  </si>
  <si>
    <t xml:space="preserve">Coolangatta         </t>
  </si>
  <si>
    <t xml:space="preserve">Kote                </t>
  </si>
  <si>
    <t xml:space="preserve">Valleys Sister      </t>
  </si>
  <si>
    <t xml:space="preserve">Turaath             </t>
  </si>
  <si>
    <t xml:space="preserve">Powerful Peg        </t>
  </si>
  <si>
    <t xml:space="preserve">Nashira             </t>
  </si>
  <si>
    <t xml:space="preserve">Tycoon Bec          </t>
  </si>
  <si>
    <t xml:space="preserve">Amortal             </t>
  </si>
  <si>
    <t xml:space="preserve">Diamond Model       </t>
  </si>
  <si>
    <t xml:space="preserve">So Unusual          </t>
  </si>
  <si>
    <t xml:space="preserve">Easy Single         </t>
  </si>
  <si>
    <t xml:space="preserve">Aft Cabin           </t>
  </si>
  <si>
    <t xml:space="preserve">Roots               </t>
  </si>
  <si>
    <t xml:space="preserve">Jal Lei             </t>
  </si>
  <si>
    <t xml:space="preserve">Ghostwriter         </t>
  </si>
  <si>
    <t xml:space="preserve">Prince Ziggy        </t>
  </si>
  <si>
    <t xml:space="preserve">Takara              </t>
  </si>
  <si>
    <t xml:space="preserve">Finepoint           </t>
  </si>
  <si>
    <t xml:space="preserve">Pungo               </t>
  </si>
  <si>
    <t xml:space="preserve">Ice Pick Nick       </t>
  </si>
  <si>
    <t xml:space="preserve">Tanto               </t>
  </si>
  <si>
    <t xml:space="preserve">Midwest             </t>
  </si>
  <si>
    <t xml:space="preserve">Summerbeel          </t>
  </si>
  <si>
    <t xml:space="preserve">In The Boat         </t>
  </si>
  <si>
    <t xml:space="preserve">Island Magic        </t>
  </si>
  <si>
    <t xml:space="preserve">Stern Idol          </t>
  </si>
  <si>
    <t xml:space="preserve">Inordinate          </t>
  </si>
  <si>
    <t xml:space="preserve">Sea Ripple          </t>
  </si>
  <si>
    <t xml:space="preserve">Ivans Hero          </t>
  </si>
  <si>
    <t xml:space="preserve">Veranskova          </t>
  </si>
  <si>
    <t xml:space="preserve">Aton Of Delight     </t>
  </si>
  <si>
    <t xml:space="preserve">Liquor              </t>
  </si>
  <si>
    <t xml:space="preserve">Mr French           </t>
  </si>
  <si>
    <t xml:space="preserve">Here To Shock       </t>
  </si>
  <si>
    <t xml:space="preserve">Telephone Booth     </t>
  </si>
  <si>
    <t xml:space="preserve">Pride Of Jenni      </t>
  </si>
  <si>
    <t xml:space="preserve">Tamerlane           </t>
  </si>
  <si>
    <t xml:space="preserve">Ebony King          </t>
  </si>
  <si>
    <t xml:space="preserve">Aureus Angel        </t>
  </si>
  <si>
    <t xml:space="preserve">Fearless Knight     </t>
  </si>
  <si>
    <t xml:space="preserve">I Am Azzurro        </t>
  </si>
  <si>
    <t xml:space="preserve">Dashing             </t>
  </si>
  <si>
    <t xml:space="preserve">Brooklyn Boss       </t>
  </si>
  <si>
    <t xml:space="preserve">Private Jumbo       </t>
  </si>
  <si>
    <t xml:space="preserve">Overlord            </t>
  </si>
  <si>
    <t xml:space="preserve">Dakarai             </t>
  </si>
  <si>
    <t xml:space="preserve">Mr Galazi           </t>
  </si>
  <si>
    <t xml:space="preserve">Starzam             </t>
  </si>
  <si>
    <t xml:space="preserve">Eaglemont           </t>
  </si>
  <si>
    <t xml:space="preserve">Arts Object         </t>
  </si>
  <si>
    <t xml:space="preserve">Ucalledit           </t>
  </si>
  <si>
    <t xml:space="preserve">Riff Rocket         </t>
  </si>
  <si>
    <t xml:space="preserve">Wondereach          </t>
  </si>
  <si>
    <t xml:space="preserve">Golden Passport     </t>
  </si>
  <si>
    <t xml:space="preserve">Gilmore             </t>
  </si>
  <si>
    <t xml:space="preserve">Peshmerga           </t>
  </si>
  <si>
    <t xml:space="preserve">Treporti            </t>
  </si>
  <si>
    <t xml:space="preserve">Torrens             </t>
  </si>
  <si>
    <t xml:space="preserve">Sea Speedwell       </t>
  </si>
  <si>
    <t xml:space="preserve">Accredited          </t>
  </si>
  <si>
    <t xml:space="preserve">Kings Crossing      </t>
  </si>
  <si>
    <t xml:space="preserve">Free Willed         </t>
  </si>
  <si>
    <t xml:space="preserve">Zamborghini         </t>
  </si>
  <si>
    <t xml:space="preserve">Speranzoso          </t>
  </si>
  <si>
    <t xml:space="preserve">Plenty Of Ammo      </t>
  </si>
  <si>
    <t xml:space="preserve">Bavarian Lady       </t>
  </si>
  <si>
    <t xml:space="preserve">Never Give Up       </t>
  </si>
  <si>
    <t xml:space="preserve">Vallencourt         </t>
  </si>
  <si>
    <t xml:space="preserve">Miss Icelandic      </t>
  </si>
  <si>
    <t xml:space="preserve">Mornington Glory    </t>
  </si>
  <si>
    <t xml:space="preserve">En Francais         </t>
  </si>
  <si>
    <t xml:space="preserve">Strapparsi          </t>
  </si>
  <si>
    <t xml:space="preserve">Awash               </t>
  </si>
  <si>
    <t xml:space="preserve">Apache Thunder      </t>
  </si>
  <si>
    <t xml:space="preserve">Fretta              </t>
  </si>
  <si>
    <t xml:space="preserve">Treize              </t>
  </si>
  <si>
    <t>Herman Hesse</t>
  </si>
  <si>
    <t>Our Kobison</t>
  </si>
  <si>
    <t>The Black Cloud</t>
  </si>
  <si>
    <t>Yarrawonga</t>
  </si>
  <si>
    <t>Disputed River</t>
  </si>
  <si>
    <t>Tycoon Jenny</t>
  </si>
  <si>
    <t>Bold Manner</t>
  </si>
  <si>
    <t>Bring Me Kash</t>
  </si>
  <si>
    <t>Divine Purpose</t>
  </si>
  <si>
    <t>Who Dares</t>
  </si>
  <si>
    <t>Roaring Engine</t>
  </si>
  <si>
    <t>Algorithm</t>
  </si>
  <si>
    <t>Current Pre Live</t>
  </si>
  <si>
    <t>Live AS Listed</t>
  </si>
  <si>
    <t>Return</t>
  </si>
  <si>
    <t>Artful Girl</t>
  </si>
  <si>
    <t>Zouphoria</t>
  </si>
  <si>
    <t>Punch Lane</t>
  </si>
  <si>
    <t>Amore Veloce</t>
  </si>
  <si>
    <t>Franz Josef</t>
  </si>
  <si>
    <t>Hanafubuki</t>
  </si>
  <si>
    <t>Beast Mode</t>
  </si>
  <si>
    <t>Ring Of Steel</t>
  </si>
  <si>
    <t>Loco</t>
  </si>
  <si>
    <t xml:space="preserve">One Destiny         </t>
  </si>
  <si>
    <t>Fathers Day</t>
  </si>
  <si>
    <t>Inquiring Minds</t>
  </si>
  <si>
    <t>Jabbawockeez</t>
  </si>
  <si>
    <t>Golden Path</t>
  </si>
  <si>
    <t>Greyt Mumma</t>
  </si>
  <si>
    <t>Hazel Baby</t>
  </si>
  <si>
    <t>Wild Botanica</t>
  </si>
  <si>
    <t>Pink Shalala</t>
  </si>
  <si>
    <t>Elegant Empress</t>
  </si>
  <si>
    <t>November Falls</t>
  </si>
  <si>
    <t>African Daisy</t>
  </si>
  <si>
    <t>High Blue Sea</t>
  </si>
  <si>
    <t>Bear On The Loose</t>
  </si>
  <si>
    <t>The Escape</t>
  </si>
  <si>
    <t>Shes Unusual</t>
  </si>
  <si>
    <t>County Kilkenny</t>
  </si>
  <si>
    <t>Roma Avenue</t>
  </si>
  <si>
    <t>Mrs Chrissie</t>
  </si>
  <si>
    <t>Quade</t>
  </si>
  <si>
    <t>Futtaim</t>
  </si>
  <si>
    <t>Lady Boss</t>
  </si>
  <si>
    <t>Berkshire Breeze</t>
  </si>
  <si>
    <t>Le Zebra</t>
  </si>
  <si>
    <t>La Danseuse Rouge</t>
  </si>
  <si>
    <t>Right To Party</t>
  </si>
  <si>
    <t>Rheinberg</t>
  </si>
  <si>
    <t>Luijzika</t>
  </si>
  <si>
    <t>Magnucat</t>
  </si>
  <si>
    <t>Waimarie</t>
  </si>
  <si>
    <t>Its A Knockout</t>
  </si>
  <si>
    <t>Boston Rocks</t>
  </si>
  <si>
    <t>Yorkshire</t>
  </si>
  <si>
    <t>Party Doll</t>
  </si>
  <si>
    <t>Written Bligh</t>
  </si>
  <si>
    <t>Defiant Boom</t>
  </si>
  <si>
    <t>Rise At Dawn</t>
  </si>
  <si>
    <t>Imperial Force</t>
  </si>
  <si>
    <t>Outishka</t>
  </si>
  <si>
    <t>Malabar</t>
  </si>
  <si>
    <t>Dashing Duchess</t>
  </si>
  <si>
    <t>Peace Officer</t>
  </si>
  <si>
    <t>Dancing Alone</t>
  </si>
  <si>
    <t>Nostalgia</t>
  </si>
  <si>
    <t>Mawjood</t>
  </si>
  <si>
    <t>Koning</t>
  </si>
  <si>
    <t>Monarchs Brae</t>
  </si>
  <si>
    <t>Willaidow</t>
  </si>
  <si>
    <t>Lilac</t>
  </si>
  <si>
    <t>Pharari</t>
  </si>
  <si>
    <t>Bonita Queen</t>
  </si>
  <si>
    <t>Pippie Beach</t>
  </si>
  <si>
    <t>Redstone Well</t>
  </si>
  <si>
    <t>Lady Of Camelot</t>
  </si>
  <si>
    <t>March 2024:  Current Algo Upgrade went live</t>
  </si>
  <si>
    <t>Free Carry</t>
  </si>
  <si>
    <t>Wings Of Desire</t>
  </si>
  <si>
    <t>Wagga Wagga</t>
  </si>
  <si>
    <t>Point King</t>
  </si>
  <si>
    <t>Arisphere</t>
  </si>
  <si>
    <t>Pericles</t>
  </si>
  <si>
    <t>Grinzinger Belle</t>
  </si>
  <si>
    <t>Gatsbys</t>
  </si>
  <si>
    <t>Storm Boy</t>
  </si>
  <si>
    <t>Sunlord</t>
  </si>
  <si>
    <t>Overriding</t>
  </si>
  <si>
    <t>Watch My Girl</t>
  </si>
  <si>
    <t>Extreme Virtue</t>
  </si>
  <si>
    <t>A Little Deep</t>
  </si>
  <si>
    <t>Gringotts</t>
  </si>
  <si>
    <t>Confess Our Dreams</t>
  </si>
  <si>
    <t>Regal Zeus</t>
  </si>
  <si>
    <t>Tavi Time</t>
  </si>
  <si>
    <t>Zouatica</t>
  </si>
  <si>
    <t>Smashing Time</t>
  </si>
  <si>
    <t>Plenty Of Ammo</t>
  </si>
  <si>
    <t xml:space="preserve">Briasa              </t>
  </si>
  <si>
    <t>Infatuation</t>
  </si>
  <si>
    <t>Sunshine In Paris</t>
  </si>
  <si>
    <t>Flem-X</t>
  </si>
  <si>
    <t>Chattahoochee</t>
  </si>
  <si>
    <t>Warnie</t>
  </si>
  <si>
    <t>Territory Express</t>
  </si>
  <si>
    <t>Hiyaam Proud</t>
  </si>
  <si>
    <t>Bullets High</t>
  </si>
  <si>
    <t>Apparatus</t>
  </si>
  <si>
    <t>Yiska</t>
  </si>
  <si>
    <t>Staunch</t>
  </si>
  <si>
    <t>Oh Too Good</t>
  </si>
  <si>
    <t>Miss Swift</t>
  </si>
  <si>
    <t>Find Your Own</t>
  </si>
  <si>
    <t>Miraval Rose</t>
  </si>
  <si>
    <t>Zou Sensation</t>
  </si>
  <si>
    <t>Aix En Provence</t>
  </si>
  <si>
    <t>Accredited</t>
  </si>
  <si>
    <t>Cleo Cat</t>
  </si>
  <si>
    <t>Fiddlers Green</t>
  </si>
  <si>
    <t>Drift Net</t>
  </si>
  <si>
    <t>Romani Ite Domum</t>
  </si>
  <si>
    <t>Weigall Tiger</t>
  </si>
  <si>
    <t>Twigman</t>
  </si>
  <si>
    <t>Fickle</t>
  </si>
  <si>
    <t>Qatars Choice</t>
  </si>
  <si>
    <t>Lady Extreme</t>
  </si>
  <si>
    <t>Geelong</t>
  </si>
  <si>
    <t>Philosopher</t>
  </si>
  <si>
    <t>Haraldus</t>
  </si>
  <si>
    <t>Codetta</t>
  </si>
  <si>
    <t>Flamin Romans</t>
  </si>
  <si>
    <t>Wyong</t>
  </si>
  <si>
    <t>Redbreast</t>
  </si>
  <si>
    <t>Samangu</t>
  </si>
  <si>
    <t>Flag Hall</t>
  </si>
  <si>
    <t xml:space="preserve">Sunshine Law        </t>
  </si>
  <si>
    <t xml:space="preserve">So Newchee Thinks   </t>
  </si>
  <si>
    <t xml:space="preserve">Metaphorically      </t>
  </si>
  <si>
    <t>Samuel Langhorne</t>
  </si>
  <si>
    <t>New York Lustre</t>
  </si>
  <si>
    <t>Glens Top Cat</t>
  </si>
  <si>
    <t>Name Dropper</t>
  </si>
  <si>
    <t>Winchester</t>
  </si>
  <si>
    <t>Russian Snitzel</t>
  </si>
  <si>
    <t>Akkadian Emperor</t>
  </si>
  <si>
    <t>Oh Diamond Lil</t>
  </si>
  <si>
    <t>Shaiyhar</t>
  </si>
  <si>
    <t>Revelare</t>
  </si>
  <si>
    <t>Shall Be</t>
  </si>
  <si>
    <t>Perfumist</t>
  </si>
  <si>
    <t>Pondalowie</t>
  </si>
  <si>
    <t>Theblade</t>
  </si>
  <si>
    <t>Zoology</t>
  </si>
  <si>
    <t>Devastate</t>
  </si>
  <si>
    <t>Marais</t>
  </si>
  <si>
    <t>The Stars</t>
  </si>
  <si>
    <t>Impendor</t>
  </si>
  <si>
    <t>Soul Choice</t>
  </si>
  <si>
    <t>Midwest</t>
  </si>
  <si>
    <t>Spring Lee</t>
  </si>
  <si>
    <t>Scillato</t>
  </si>
  <si>
    <t>Amelias Jewel</t>
  </si>
  <si>
    <t>El Jasor</t>
  </si>
  <si>
    <t>Place Du Carrousel</t>
  </si>
  <si>
    <t>Lady Shenandoah</t>
  </si>
  <si>
    <t>Set To Shine</t>
  </si>
  <si>
    <t>Sepals</t>
  </si>
  <si>
    <t>No Name Frank</t>
  </si>
  <si>
    <t>Wanda Rox</t>
  </si>
  <si>
    <t>Arqana</t>
  </si>
  <si>
    <t>Termagant</t>
  </si>
  <si>
    <t>Cunnamulla Fella</t>
  </si>
  <si>
    <t>Iconic Treasure</t>
  </si>
  <si>
    <t>Just Glamourous</t>
  </si>
  <si>
    <t>Interest Point</t>
  </si>
  <si>
    <t>Catch The Glory</t>
  </si>
  <si>
    <t>Mytemptation</t>
  </si>
  <si>
    <t>Headwall</t>
  </si>
  <si>
    <t>Smokin Princess</t>
  </si>
  <si>
    <t>Clear Thinking</t>
  </si>
  <si>
    <t>2025 Algo</t>
  </si>
  <si>
    <t>Mostly Cloudy</t>
  </si>
  <si>
    <t>Anemacore</t>
  </si>
  <si>
    <t>Merrigold</t>
  </si>
  <si>
    <t>Space Tracker</t>
  </si>
  <si>
    <t>Mintaka Lad</t>
  </si>
  <si>
    <t>Benagil</t>
  </si>
  <si>
    <t>Lindermann</t>
  </si>
  <si>
    <t>Winnasedge</t>
  </si>
  <si>
    <t>Time To Boogie</t>
  </si>
  <si>
    <t>Ducasse</t>
  </si>
  <si>
    <t>Heyoka</t>
  </si>
  <si>
    <t>S/R:</t>
  </si>
  <si>
    <t>More Trouble</t>
  </si>
  <si>
    <t>Kalkallo</t>
  </si>
  <si>
    <t>Shiny New Deel</t>
  </si>
  <si>
    <t>Etude</t>
  </si>
  <si>
    <t>Iverson</t>
  </si>
  <si>
    <t>Autumn Glow</t>
  </si>
  <si>
    <t>Via Sistina</t>
  </si>
  <si>
    <t>Super Daisy</t>
  </si>
  <si>
    <t>Track Tale</t>
  </si>
  <si>
    <t>Ouroboros</t>
  </si>
  <si>
    <t>Outback Miss</t>
  </si>
  <si>
    <t>Moby Dick</t>
  </si>
  <si>
    <t>Keitel</t>
  </si>
  <si>
    <t>2025</t>
  </si>
  <si>
    <t>Jan</t>
  </si>
  <si>
    <t>Feb</t>
  </si>
  <si>
    <t>Mar</t>
  </si>
  <si>
    <t>2022</t>
  </si>
  <si>
    <t>Aug</t>
  </si>
  <si>
    <t>Sep</t>
  </si>
  <si>
    <t>Oct</t>
  </si>
  <si>
    <t>Nov</t>
  </si>
  <si>
    <t>Dec</t>
  </si>
  <si>
    <t>2023</t>
  </si>
  <si>
    <t>Apr</t>
  </si>
  <si>
    <t>May</t>
  </si>
  <si>
    <t>Jun</t>
  </si>
  <si>
    <t>Jul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</si>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</sst>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[$-C09]dd\-mmm\-yy;@"/>
    <numFmt numFmtId="165" formatCode="_-&quot;$&quot;* #,##0_-;\-&quot;$&quot;* #,##0_-;_-&quot;$&quot;* &quot;-&quot;??_-;_-@_-"/>
    <numFmt numFmtId="166" formatCode="0.0%"/>
    <numFmt numFmtId="167" formatCode="_-&quot;$&quot;* #,##0.000_-;\-&quot;$&quot;* #,##0.000_-;_-&quot;$&quot;* &quot;-&quot;??_-;_-@_-"/>
    <numFmt numFmtId="168" formatCode="&quot;$&quot;#,##0.00"/>
  </numFmts>
  <fonts count="2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sz val="11"/>
      <color rgb="FF0070C0"/>
      <name val="Calibri"/>
      <family val="2"/>
    </font>
    <font>
      <b/>
      <sz val="14"/>
      <color rgb="FF0070C0"/>
      <name val="Calibri"/>
      <family val="2"/>
    </font>
    <font>
      <sz val="14"/>
      <color theme="1"/>
      <name val="Calibri"/>
      <family val="2"/>
    </font>
    <font>
      <sz val="12"/>
      <color rgb="FF0070C0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sz val="9"/>
      <color rgb="FF002060"/>
      <name val="Calibri"/>
      <family val="2"/>
    </font>
    <font>
      <sz val="10"/>
      <color rgb="FFFFFF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sz val="11"/>
      <name val="Calibri"/>
      <family val="2"/>
    </font>
    <font>
      <sz val="16"/>
      <color rgb="FFFFFF00"/>
      <name val="Calibri"/>
      <family val="2"/>
    </font>
    <font>
      <b/>
      <sz val="12"/>
      <color theme="0"/>
      <name val="Calibri"/>
      <family val="2"/>
    </font>
    <font>
      <b/>
      <i/>
      <sz val="9"/>
      <color theme="1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gradientFill degree="90">
        <stop position="0">
          <color theme="0" tint="-0.34900967436750391"/>
        </stop>
        <stop position="1">
          <color theme="1"/>
        </stop>
      </gradientFill>
    </fill>
    <fill>
      <patternFill patternType="solid">
        <fgColor theme="6" tint="0.79998168889431442"/>
        <bgColor theme="6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4" fontId="0" fillId="0" borderId="0" xfId="1" applyFont="1" applyAlignment="1">
      <alignment horizontal="center"/>
    </xf>
    <xf numFmtId="0" fontId="7" fillId="0" borderId="0" xfId="0" applyFont="1"/>
    <xf numFmtId="9" fontId="8" fillId="0" borderId="0" xfId="2" applyFont="1" applyAlignment="1">
      <alignment horizontal="center"/>
    </xf>
    <xf numFmtId="9" fontId="9" fillId="0" borderId="0" xfId="2" applyFont="1" applyAlignment="1">
      <alignment horizontal="center"/>
    </xf>
    <xf numFmtId="167" fontId="10" fillId="0" borderId="0" xfId="0" applyNumberFormat="1" applyFont="1"/>
    <xf numFmtId="44" fontId="11" fillId="0" borderId="0" xfId="0" applyNumberFormat="1" applyFont="1"/>
    <xf numFmtId="164" fontId="13" fillId="6" borderId="3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5" fontId="2" fillId="3" borderId="1" xfId="0" applyNumberFormat="1" applyFont="1" applyFill="1" applyBorder="1"/>
    <xf numFmtId="0" fontId="6" fillId="2" borderId="2" xfId="0" applyFont="1" applyFill="1" applyBorder="1" applyAlignment="1">
      <alignment horizontal="center" vertical="center" wrapText="1"/>
    </xf>
    <xf numFmtId="165" fontId="16" fillId="0" borderId="1" xfId="1" applyNumberFormat="1" applyFont="1" applyBorder="1" applyAlignment="1">
      <alignment horizontal="center" vertical="center"/>
    </xf>
    <xf numFmtId="165" fontId="16" fillId="0" borderId="1" xfId="1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8" fontId="12" fillId="0" borderId="1" xfId="0" applyNumberFormat="1" applyFont="1" applyBorder="1" applyAlignment="1">
      <alignment horizontal="center"/>
    </xf>
    <xf numFmtId="20" fontId="12" fillId="0" borderId="1" xfId="0" applyNumberFormat="1" applyFont="1" applyBorder="1" applyAlignment="1">
      <alignment horizontal="center"/>
    </xf>
    <xf numFmtId="168" fontId="12" fillId="0" borderId="1" xfId="0" applyNumberFormat="1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3" fillId="0" borderId="1" xfId="1" applyNumberFormat="1" applyFont="1" applyFill="1" applyBorder="1" applyAlignment="1">
      <alignment horizontal="center" vertical="center"/>
    </xf>
    <xf numFmtId="9" fontId="3" fillId="0" borderId="0" xfId="2" applyFont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6" fontId="20" fillId="5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1" fillId="2" borderId="0" xfId="0" applyFont="1" applyFill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1" xfId="0" pivotButton="1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" fontId="15" fillId="0" borderId="1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5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indent="1"/>
    </xf>
    <xf numFmtId="0" fontId="1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33CC"/>
      </font>
    </dxf>
    <dxf>
      <alignment vertical="center"/>
    </dxf>
    <dxf>
      <numFmt numFmtId="1" formatCode="0"/>
    </dxf>
    <dxf>
      <numFmt numFmtId="1" formatCode="0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" formatCode="0"/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68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68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25" formatCode="h: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23" formatCode="h:mm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23" formatCode="h:mm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64" formatCode="[$-C09]dd\-mmm\-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1</xdr:row>
      <xdr:rowOff>21166</xdr:rowOff>
    </xdr:from>
    <xdr:ext cx="1439334" cy="410297"/>
    <xdr:pic>
      <xdr:nvPicPr>
        <xdr:cNvPr id="2" name="Picture 1">
          <a:extLst>
            <a:ext uri="{FF2B5EF4-FFF2-40B4-BE49-F238E27FC236}">
              <a16:creationId xmlns:a16="http://schemas.microsoft.com/office/drawing/2014/main" id="{F6AA69D6-2C13-498A-BA65-CB8D29856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22249"/>
          <a:ext cx="1439334" cy="410297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y Taylor" refreshedDate="45739.372407291667" createdVersion="8" refreshedVersion="8" minRefreshableVersion="3" recordCount="674" xr:uid="{FEA1080A-4314-4937-848F-9AABAFFA57B7}">
  <cacheSource type="worksheet">
    <worksheetSource name="Table1323"/>
  </cacheSource>
  <cacheFields count="19">
    <cacheField name="Date" numFmtId="164">
      <sharedItems containsSemiMixedTypes="0" containsNonDate="0" containsDate="1" containsString="0" minDate="2022-08-06T00:00:00" maxDate="2025-03-23T00:00:00" count="241">
        <d v="2022-08-06T00:00:00"/>
        <d v="2022-08-13T00:00:00"/>
        <d v="2022-08-20T00:00:00"/>
        <d v="2022-08-27T00:00:00"/>
        <d v="2022-09-03T00:00:00"/>
        <d v="2022-09-07T00:00:00"/>
        <d v="2022-09-10T00:00:00"/>
        <d v="2022-09-14T00:00:00"/>
        <d v="2022-09-17T00:00:00"/>
        <d v="2022-09-21T00:00:00"/>
        <d v="2022-09-24T00:00:00"/>
        <d v="2022-09-25T00:00:00"/>
        <d v="2022-10-12T00:00:00"/>
        <d v="2022-10-15T00:00:00"/>
        <d v="2022-10-19T00:00:00"/>
        <d v="2022-10-22T00:00:00"/>
        <d v="2022-10-26T00:00:00"/>
        <d v="2022-10-29T00:00:00"/>
        <d v="2022-11-01T00:00:00"/>
        <d v="2022-11-05T00:00:00"/>
        <d v="2022-11-12T00:00:00"/>
        <d v="2022-11-16T00:00:00"/>
        <d v="2022-11-19T00:00:00"/>
        <d v="2022-11-23T00:00:00"/>
        <d v="2022-11-26T00:00:00"/>
        <d v="2022-12-03T00:00:00"/>
        <d v="2022-12-07T00:00:00"/>
        <d v="2022-12-14T00:00:00"/>
        <d v="2022-12-17T00:00:00"/>
        <d v="2022-12-21T00:00:00"/>
        <d v="2022-12-24T00:00:00"/>
        <d v="2022-12-26T00:00:00"/>
        <d v="2022-12-31T00:00:00"/>
        <d v="2023-01-07T00:00:00"/>
        <d v="2023-01-11T00:00:00"/>
        <d v="2023-01-14T00:00:00"/>
        <d v="2023-01-18T00:00:00"/>
        <d v="2023-01-21T00:00:00"/>
        <d v="2023-01-26T00:00:00"/>
        <d v="2023-01-28T00:00:00"/>
        <d v="2023-02-01T00:00:00"/>
        <d v="2023-02-04T00:00:00"/>
        <d v="2023-02-08T00:00:00"/>
        <d v="2023-02-11T00:00:00"/>
        <d v="2023-02-15T00:00:00"/>
        <d v="2023-02-18T00:00:00"/>
        <d v="2023-02-22T00:00:00"/>
        <d v="2023-02-25T00:00:00"/>
        <d v="2023-03-01T00:00:00"/>
        <d v="2023-03-04T00:00:00"/>
        <d v="2023-03-08T00:00:00"/>
        <d v="2023-03-11T00:00:00"/>
        <d v="2023-03-15T00:00:00"/>
        <d v="2023-03-18T00:00:00"/>
        <d v="2023-03-22T00:00:00"/>
        <d v="2023-03-25T00:00:00"/>
        <d v="2023-03-29T00:00:00"/>
        <d v="2023-04-01T00:00:00"/>
        <d v="2023-04-08T00:00:00"/>
        <d v="2023-04-12T00:00:00"/>
        <d v="2023-04-15T00:00:00"/>
        <d v="2023-04-19T00:00:00"/>
        <d v="2023-04-25T00:00:00"/>
        <d v="2023-04-29T00:00:00"/>
        <d v="2023-05-03T00:00:00"/>
        <d v="2023-05-06T00:00:00"/>
        <d v="2023-05-10T00:00:00"/>
        <d v="2023-05-13T00:00:00"/>
        <d v="2023-05-17T00:00:00"/>
        <d v="2023-05-20T00:00:00"/>
        <d v="2023-05-24T00:00:00"/>
        <d v="2023-05-27T00:00:00"/>
        <d v="2023-05-31T00:00:00"/>
        <d v="2023-06-07T00:00:00"/>
        <d v="2023-06-10T00:00:00"/>
        <d v="2023-06-14T00:00:00"/>
        <d v="2023-06-17T00:00:00"/>
        <d v="2023-06-21T00:00:00"/>
        <d v="2023-06-24T00:00:00"/>
        <d v="2023-06-28T00:00:00"/>
        <d v="2023-07-01T00:00:00"/>
        <d v="2023-07-05T00:00:00"/>
        <d v="2023-07-08T00:00:00"/>
        <d v="2023-07-12T00:00:00"/>
        <d v="2023-07-19T00:00:00"/>
        <d v="2023-07-22T00:00:00"/>
        <d v="2023-07-26T00:00:00"/>
        <d v="2023-08-05T00:00:00"/>
        <d v="2023-08-09T00:00:00"/>
        <d v="2023-08-12T00:00:00"/>
        <d v="2023-08-16T00:00:00"/>
        <d v="2023-08-19T00:00:00"/>
        <d v="2023-08-23T00:00:00"/>
        <d v="2023-08-26T00:00:00"/>
        <d v="2023-08-30T00:00:00"/>
        <d v="2023-09-02T00:00:00"/>
        <d v="2023-09-06T00:00:00"/>
        <d v="2023-09-09T00:00:00"/>
        <d v="2023-09-13T00:00:00"/>
        <d v="2023-09-16T00:00:00"/>
        <d v="2023-09-20T00:00:00"/>
        <d v="2023-09-23T00:00:00"/>
        <d v="2023-09-27T00:00:00"/>
        <d v="2023-09-30T00:00:00"/>
        <d v="2023-10-01T00:00:00"/>
        <d v="2023-10-04T00:00:00"/>
        <d v="2023-10-07T00:00:00"/>
        <d v="2023-10-14T00:00:00"/>
        <d v="2023-10-18T00:00:00"/>
        <d v="2023-10-21T00:00:00"/>
        <d v="2023-10-25T00:00:00"/>
        <d v="2023-10-28T00:00:00"/>
        <d v="2023-11-01T00:00:00"/>
        <d v="2023-11-04T00:00:00"/>
        <d v="2023-11-07T00:00:00"/>
        <d v="2023-11-11T00:00:00"/>
        <d v="2023-11-15T00:00:00"/>
        <d v="2023-11-18T00:00:00"/>
        <d v="2023-11-22T00:00:00"/>
        <d v="2023-11-25T00:00:00"/>
        <d v="2023-11-29T00:00:00"/>
        <d v="2023-12-02T00:00:00"/>
        <d v="2023-12-06T00:00:00"/>
        <d v="2023-12-09T00:00:00"/>
        <d v="2023-12-13T00:00:00"/>
        <d v="2023-12-16T00:00:00"/>
        <d v="2023-12-20T00:00:00"/>
        <d v="2023-12-23T00:00:00"/>
        <d v="2023-12-26T00:00:00"/>
        <d v="2023-12-27T00:00:00"/>
        <d v="2023-12-30T00:00:00"/>
        <d v="2024-01-03T00:00:00"/>
        <d v="2024-01-06T00:00:00"/>
        <d v="2024-01-10T00:00:00"/>
        <d v="2024-01-13T00:00:00"/>
        <d v="2024-01-17T00:00:00"/>
        <d v="2024-01-20T00:00:00"/>
        <d v="2024-01-24T00:00:00"/>
        <d v="2024-01-27T00:00:00"/>
        <d v="2024-01-31T00:00:00"/>
        <d v="2024-02-03T00:00:00"/>
        <d v="2024-02-07T00:00:00"/>
        <d v="2024-02-10T00:00:00"/>
        <d v="2024-02-14T00:00:00"/>
        <d v="2024-02-17T00:00:00"/>
        <d v="2024-02-21T00:00:00"/>
        <d v="2024-02-24T00:00:00"/>
        <d v="2024-02-28T00:00:00"/>
        <d v="2024-03-02T00:00:00"/>
        <d v="2024-03-06T00:00:00"/>
        <d v="2024-03-09T00:00:00"/>
        <d v="2024-03-13T00:00:00"/>
        <d v="2024-03-16T00:00:00"/>
        <d v="2024-03-23T00:00:00"/>
        <d v="2024-03-27T00:00:00"/>
        <d v="2024-03-30T00:00:00"/>
        <d v="2024-04-13T00:00:00"/>
        <d v="2024-04-17T00:00:00"/>
        <d v="2024-04-20T00:00:00"/>
        <d v="2024-04-27T00:00:00"/>
        <d v="2024-05-04T00:00:00"/>
        <d v="2024-05-08T00:00:00"/>
        <d v="2024-05-11T00:00:00"/>
        <d v="2024-05-15T00:00:00"/>
        <d v="2024-05-18T00:00:00"/>
        <d v="2024-05-22T00:00:00"/>
        <d v="2024-05-25T00:00:00"/>
        <d v="2024-05-29T00:00:00"/>
        <d v="2024-06-01T00:00:00"/>
        <d v="2024-06-05T00:00:00"/>
        <d v="2024-06-08T00:00:00"/>
        <d v="2024-06-12T00:00:00"/>
        <d v="2024-06-15T00:00:00"/>
        <d v="2024-06-19T00:00:00"/>
        <d v="2024-06-22T00:00:00"/>
        <d v="2024-06-26T00:00:00"/>
        <d v="2024-06-29T00:00:00"/>
        <d v="2024-07-03T00:00:00"/>
        <d v="2024-07-06T00:00:00"/>
        <d v="2024-07-10T00:00:00"/>
        <d v="2024-07-13T00:00:00"/>
        <d v="2024-07-17T00:00:00"/>
        <d v="2024-07-20T00:00:00"/>
        <d v="2024-07-27T00:00:00"/>
        <d v="2024-07-31T00:00:00"/>
        <d v="2024-08-03T00:00:00"/>
        <d v="2024-08-07T00:00:00"/>
        <d v="2024-08-10T00:00:00"/>
        <d v="2024-08-14T00:00:00"/>
        <d v="2024-08-17T00:00:00"/>
        <d v="2024-08-21T00:00:00"/>
        <d v="2024-08-24T00:00:00"/>
        <d v="2024-08-28T00:00:00"/>
        <d v="2024-08-31T00:00:00"/>
        <d v="2024-09-04T00:00:00"/>
        <d v="2024-09-07T00:00:00"/>
        <d v="2024-09-11T00:00:00"/>
        <d v="2024-09-14T00:00:00"/>
        <d v="2024-09-18T00:00:00"/>
        <d v="2024-09-21T00:00:00"/>
        <d v="2024-09-25T00:00:00"/>
        <d v="2024-09-27T00:00:00"/>
        <d v="2024-09-28T00:00:00"/>
        <d v="2024-10-02T00:00:00"/>
        <d v="2024-10-05T00:00:00"/>
        <d v="2024-10-09T00:00:00"/>
        <d v="2024-10-12T00:00:00"/>
        <d v="2024-10-16T00:00:00"/>
        <d v="2024-10-23T00:00:00"/>
        <d v="2024-10-26T00:00:00"/>
        <d v="2024-10-30T00:00:00"/>
        <d v="2024-11-02T00:00:00"/>
        <d v="2024-11-05T00:00:00"/>
        <d v="2024-11-09T00:00:00"/>
        <d v="2024-11-16T00:00:00"/>
        <d v="2024-11-20T00:00:00"/>
        <d v="2024-11-23T00:00:00"/>
        <d v="2024-12-04T00:00:00"/>
        <d v="2024-12-07T00:00:00"/>
        <d v="2024-12-14T00:00:00"/>
        <d v="2024-12-21T00:00:00"/>
        <d v="2024-12-28T00:00:00"/>
        <d v="2025-01-01T00:00:00"/>
        <d v="2025-01-04T00:00:00"/>
        <d v="2025-01-08T00:00:00"/>
        <d v="2025-01-11T00:00:00"/>
        <d v="2025-01-18T00:00:00"/>
        <d v="2025-01-22T00:00:00"/>
        <d v="2025-01-25T00:00:00"/>
        <d v="2025-02-01T00:00:00"/>
        <d v="2025-02-05T00:00:00"/>
        <d v="2025-02-08T00:00:00"/>
        <d v="2025-02-15T00:00:00"/>
        <d v="2025-02-22T00:00:00"/>
        <d v="2025-02-26T00:00:00"/>
        <d v="2025-03-01T00:00:00"/>
        <d v="2025-03-05T00:00:00"/>
        <d v="2025-03-08T00:00:00"/>
        <d v="2025-03-15T00:00:00"/>
        <d v="2025-03-19T00:00:00"/>
        <d v="2025-03-22T00:00:00"/>
      </sharedItems>
      <fieldGroup par="18"/>
    </cacheField>
    <cacheField name="Time" numFmtId="18">
      <sharedItems containsSemiMixedTypes="0" containsNonDate="0" containsDate="1" containsString="0" minDate="1899-12-30T11:08:00" maxDate="1899-12-30T21:45:00"/>
    </cacheField>
    <cacheField name="Track" numFmtId="18">
      <sharedItems count="25">
        <s v="Flemington"/>
        <s v="Caulfield"/>
        <s v="Rosehill"/>
        <s v="Randwick"/>
        <s v="Sandown Hill"/>
        <s v="Doomben"/>
        <s v="Warwick Farm"/>
        <s v="Eagle Farm"/>
        <s v="Randwick Kensington"/>
        <s v="Cranbourne"/>
        <s v="Sandown Lake"/>
        <s v="Ballarat"/>
        <s v="Pakenham"/>
        <s v="Moonee Valley"/>
        <s v="Bendigo"/>
        <s v="Gosford"/>
        <s v="Canterbury"/>
        <s v="Newcastle"/>
        <s v="Caulfield Heath"/>
        <s v="Mornington"/>
        <s v="Hawkesbury"/>
        <s v="Scone"/>
        <s v="Flem-X"/>
        <s v="Geelong"/>
        <s v="Wyong"/>
      </sharedItems>
    </cacheField>
    <cacheField name="Race" numFmtId="1">
      <sharedItems containsSemiMixedTypes="0" containsString="0" containsNumber="1" containsInteger="1" minValue="1" maxValue="11"/>
    </cacheField>
    <cacheField name="TAB" numFmtId="1">
      <sharedItems containsSemiMixedTypes="0" containsString="0" containsNumber="1" containsInteger="1" minValue="1" maxValue="20"/>
    </cacheField>
    <cacheField name="Horse" numFmtId="20">
      <sharedItems/>
    </cacheField>
    <cacheField name="Fin" numFmtId="20">
      <sharedItems containsBlank="1"/>
    </cacheField>
    <cacheField name="Div" numFmtId="168">
      <sharedItems containsString="0" containsBlank="1" containsNumber="1" minValue="1.3" maxValue="27.8"/>
    </cacheField>
    <cacheField name="Algorithm" numFmtId="168">
      <sharedItems count="3">
        <s v="Current Pre Live"/>
        <s v="Live AS Listed"/>
        <s v="2025 Algo"/>
      </sharedItems>
    </cacheField>
    <cacheField name="State" numFmtId="1">
      <sharedItems count="3">
        <s v="VIC"/>
        <s v="NSW"/>
        <s v="QLD"/>
      </sharedItems>
    </cacheField>
    <cacheField name="Lev Bet" numFmtId="0">
      <sharedItems containsSemiMixedTypes="0" containsString="0" containsNumber="1" containsInteger="1" minValue="100" maxValue="100"/>
    </cacheField>
    <cacheField name="Lev Ret" numFmtId="1">
      <sharedItems containsMixedTypes="1" containsNumber="1" minValue="130" maxValue="2780"/>
    </cacheField>
    <cacheField name="Lev Profit" numFmtId="1">
      <sharedItems containsSemiMixedTypes="0" containsString="0" containsNumber="1" minValue="-100" maxValue="2680"/>
    </cacheField>
    <cacheField name="Nat Bet" numFmtId="1">
      <sharedItems containsSemiMixedTypes="0" containsString="0" containsNumber="1" containsInteger="1" minValue="100" maxValue="200"/>
    </cacheField>
    <cacheField name="Nat Ret" numFmtId="1">
      <sharedItems containsMixedTypes="1" containsNumber="1" minValue="140" maxValue="4170"/>
    </cacheField>
    <cacheField name="Nat Profit" numFmtId="1">
      <sharedItems containsSemiMixedTypes="0" containsString="0" containsNumber="1" minValue="-200" maxValue="4020"/>
    </cacheField>
    <cacheField name="Day" numFmtId="1">
      <sharedItems count="7">
        <s v="Sat"/>
        <s v="Wed"/>
        <s v="Sun"/>
        <s v="Tue"/>
        <s v="Mon"/>
        <s v="Thu"/>
        <s v="Fri"/>
      </sharedItems>
    </cacheField>
    <cacheField name="Months (Date)" numFmtId="0" databaseField="0">
      <fieldGroup base="0">
        <rangePr groupBy="months" startDate="2022-08-06T00:00:00" endDate="2025-03-23T00:00:00"/>
        <groupItems count="14">
          <s v="&lt;6/08/2022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3/03/2025"/>
        </groupItems>
      </fieldGroup>
    </cacheField>
    <cacheField name="Years (Date)" numFmtId="0" databaseField="0">
      <fieldGroup base="0">
        <rangePr groupBy="years" startDate="2022-08-06T00:00:00" endDate="2025-03-23T00:00:00"/>
        <groupItems count="6">
          <s v="&lt;6/08/2022"/>
          <s v="2022"/>
          <s v="2023"/>
          <s v="2024"/>
          <s v="2025"/>
          <s v="&gt;23/03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4">
  <r>
    <x v="0"/>
    <d v="1899-12-30T15:55:00"/>
    <x v="0"/>
    <n v="7"/>
    <n v="6"/>
    <s v="Through Irish Eyes  "/>
    <s v="2nd"/>
    <m/>
    <x v="0"/>
    <x v="0"/>
    <n v="100"/>
    <s v=""/>
    <n v="-100"/>
    <n v="140"/>
    <s v=""/>
    <n v="-140"/>
    <x v="0"/>
  </r>
  <r>
    <x v="1"/>
    <d v="1899-12-30T12:10:00"/>
    <x v="1"/>
    <n v="1"/>
    <n v="7"/>
    <s v="Jimmy The Bear      "/>
    <s v="1st"/>
    <n v="2.7"/>
    <x v="0"/>
    <x v="0"/>
    <n v="100"/>
    <n v="270"/>
    <n v="170"/>
    <n v="140"/>
    <n v="378"/>
    <n v="238"/>
    <x v="0"/>
  </r>
  <r>
    <x v="1"/>
    <d v="1899-12-30T12:45:00"/>
    <x v="1"/>
    <n v="2"/>
    <n v="12"/>
    <s v="Shezadandi          "/>
    <m/>
    <m/>
    <x v="0"/>
    <x v="0"/>
    <n v="100"/>
    <s v=""/>
    <n v="-100"/>
    <n v="140"/>
    <s v=""/>
    <n v="-140"/>
    <x v="0"/>
  </r>
  <r>
    <x v="1"/>
    <d v="1899-12-30T13:05:00"/>
    <x v="2"/>
    <n v="4"/>
    <n v="6"/>
    <s v="Conscript           "/>
    <s v="1st"/>
    <n v="2.7"/>
    <x v="0"/>
    <x v="1"/>
    <n v="100"/>
    <n v="270"/>
    <n v="170"/>
    <n v="140"/>
    <n v="378"/>
    <n v="238"/>
    <x v="0"/>
  </r>
  <r>
    <x v="1"/>
    <d v="1899-12-30T13:20:00"/>
    <x v="1"/>
    <n v="3"/>
    <n v="2"/>
    <s v="Scorched Earth      "/>
    <m/>
    <m/>
    <x v="0"/>
    <x v="0"/>
    <n v="100"/>
    <s v=""/>
    <n v="-100"/>
    <n v="140"/>
    <s v=""/>
    <n v="-140"/>
    <x v="0"/>
  </r>
  <r>
    <x v="1"/>
    <d v="1899-12-30T15:35:00"/>
    <x v="2"/>
    <n v="8"/>
    <n v="5"/>
    <s v="Kibou               "/>
    <m/>
    <m/>
    <x v="0"/>
    <x v="1"/>
    <n v="100"/>
    <s v=""/>
    <n v="-100"/>
    <n v="140"/>
    <s v=""/>
    <n v="-140"/>
    <x v="0"/>
  </r>
  <r>
    <x v="1"/>
    <d v="1899-12-30T16:15:00"/>
    <x v="2"/>
    <n v="9"/>
    <n v="8"/>
    <s v="Kalino              "/>
    <s v="1st"/>
    <n v="2.6"/>
    <x v="0"/>
    <x v="1"/>
    <n v="100"/>
    <n v="260"/>
    <n v="160"/>
    <n v="140"/>
    <n v="364"/>
    <n v="224"/>
    <x v="0"/>
  </r>
  <r>
    <x v="2"/>
    <d v="1899-12-30T17:00:00"/>
    <x v="3"/>
    <n v="10"/>
    <n v="11"/>
    <s v="Molly Nails         "/>
    <m/>
    <m/>
    <x v="0"/>
    <x v="1"/>
    <n v="100"/>
    <s v=""/>
    <n v="-100"/>
    <n v="140"/>
    <s v=""/>
    <n v="-140"/>
    <x v="0"/>
  </r>
  <r>
    <x v="3"/>
    <d v="1899-12-30T13:00:00"/>
    <x v="1"/>
    <n v="2"/>
    <n v="5"/>
    <s v="Lady Of Honour      "/>
    <s v="1st"/>
    <n v="3"/>
    <x v="0"/>
    <x v="0"/>
    <n v="100"/>
    <n v="300"/>
    <n v="200"/>
    <n v="150"/>
    <n v="450"/>
    <n v="300"/>
    <x v="0"/>
  </r>
  <r>
    <x v="4"/>
    <d v="1899-12-30T13:25:00"/>
    <x v="3"/>
    <n v="4"/>
    <n v="9"/>
    <s v="Toomuchtobear       "/>
    <m/>
    <m/>
    <x v="0"/>
    <x v="1"/>
    <n v="100"/>
    <s v=""/>
    <n v="-100"/>
    <n v="140"/>
    <s v=""/>
    <n v="-140"/>
    <x v="0"/>
  </r>
  <r>
    <x v="5"/>
    <d v="1899-12-30T14:45:00"/>
    <x v="4"/>
    <n v="3"/>
    <n v="7"/>
    <s v="Nasraawy            "/>
    <s v="3rd"/>
    <m/>
    <x v="0"/>
    <x v="0"/>
    <n v="100"/>
    <s v=""/>
    <n v="-100"/>
    <n v="110"/>
    <s v=""/>
    <n v="-110"/>
    <x v="1"/>
  </r>
  <r>
    <x v="5"/>
    <d v="1899-12-30T15:55:00"/>
    <x v="4"/>
    <n v="5"/>
    <n v="9"/>
    <s v="Anahita             "/>
    <s v="3rd"/>
    <m/>
    <x v="0"/>
    <x v="0"/>
    <n v="100"/>
    <s v=""/>
    <n v="-100"/>
    <n v="110"/>
    <s v=""/>
    <n v="-110"/>
    <x v="1"/>
  </r>
  <r>
    <x v="6"/>
    <d v="1899-12-30T16:35:00"/>
    <x v="2"/>
    <n v="9"/>
    <n v="10"/>
    <s v="Shades Of Rose      "/>
    <s v="1st"/>
    <n v="2.7"/>
    <x v="0"/>
    <x v="1"/>
    <n v="100"/>
    <n v="270"/>
    <n v="170"/>
    <n v="140"/>
    <n v="378"/>
    <n v="238"/>
    <x v="0"/>
  </r>
  <r>
    <x v="7"/>
    <d v="1899-12-30T13:46:00"/>
    <x v="5"/>
    <n v="3"/>
    <n v="5"/>
    <s v="Ravaged Award       "/>
    <m/>
    <m/>
    <x v="0"/>
    <x v="2"/>
    <n v="100"/>
    <s v=""/>
    <n v="-100"/>
    <n v="100"/>
    <s v=""/>
    <n v="-100"/>
    <x v="1"/>
  </r>
  <r>
    <x v="7"/>
    <d v="1899-12-30T15:20:00"/>
    <x v="4"/>
    <n v="5"/>
    <n v="14"/>
    <s v="Savonia             "/>
    <s v="1st"/>
    <n v="3.3"/>
    <x v="0"/>
    <x v="0"/>
    <n v="100"/>
    <n v="330"/>
    <n v="230"/>
    <n v="110"/>
    <n v="363"/>
    <n v="253"/>
    <x v="1"/>
  </r>
  <r>
    <x v="7"/>
    <d v="1899-12-30T16:30:00"/>
    <x v="4"/>
    <n v="7"/>
    <n v="6"/>
    <s v="The Garden          "/>
    <s v="1st"/>
    <n v="2.6"/>
    <x v="0"/>
    <x v="0"/>
    <n v="100"/>
    <n v="260"/>
    <n v="160"/>
    <n v="110"/>
    <n v="286"/>
    <n v="176"/>
    <x v="1"/>
  </r>
  <r>
    <x v="8"/>
    <d v="1899-12-30T14:40:00"/>
    <x v="3"/>
    <n v="6"/>
    <n v="5"/>
    <s v="Zougotcha           "/>
    <s v="1st"/>
    <n v="2.1"/>
    <x v="0"/>
    <x v="1"/>
    <n v="100"/>
    <n v="210"/>
    <n v="110"/>
    <n v="140"/>
    <n v="294"/>
    <n v="154"/>
    <x v="0"/>
  </r>
  <r>
    <x v="9"/>
    <d v="1899-12-30T13:43:00"/>
    <x v="5"/>
    <n v="2"/>
    <n v="4"/>
    <s v="Blackjack Boom      "/>
    <m/>
    <m/>
    <x v="0"/>
    <x v="2"/>
    <n v="100"/>
    <s v=""/>
    <n v="-100"/>
    <n v="100"/>
    <s v=""/>
    <n v="-100"/>
    <x v="1"/>
  </r>
  <r>
    <x v="10"/>
    <d v="1899-12-30T14:15:00"/>
    <x v="2"/>
    <n v="5"/>
    <n v="15"/>
    <s v="Narrated            "/>
    <m/>
    <m/>
    <x v="0"/>
    <x v="1"/>
    <n v="100"/>
    <s v=""/>
    <n v="-100"/>
    <n v="140"/>
    <s v=""/>
    <n v="-140"/>
    <x v="0"/>
  </r>
  <r>
    <x v="11"/>
    <d v="1899-12-30T16:55:00"/>
    <x v="4"/>
    <n v="8"/>
    <n v="12"/>
    <s v="Gentleman Roy       "/>
    <s v="1st"/>
    <n v="8.4"/>
    <x v="0"/>
    <x v="0"/>
    <n v="100"/>
    <n v="840"/>
    <n v="740"/>
    <n v="150"/>
    <n v="1260"/>
    <n v="1110"/>
    <x v="2"/>
  </r>
  <r>
    <x v="12"/>
    <d v="1899-12-30T13:30:00"/>
    <x v="1"/>
    <n v="2"/>
    <n v="9"/>
    <s v="Port Philip         "/>
    <s v="1st"/>
    <n v="4.0999999999999996"/>
    <x v="0"/>
    <x v="0"/>
    <n v="100"/>
    <n v="409.99999999999994"/>
    <n v="309.99999999999994"/>
    <n v="110"/>
    <n v="450.99999999999994"/>
    <n v="340.99999999999994"/>
    <x v="1"/>
  </r>
  <r>
    <x v="12"/>
    <d v="1899-12-30T14:05:00"/>
    <x v="1"/>
    <n v="3"/>
    <n v="13"/>
    <s v="Gunstock            "/>
    <s v="1st"/>
    <n v="2.7"/>
    <x v="0"/>
    <x v="0"/>
    <n v="100"/>
    <n v="270"/>
    <n v="170"/>
    <n v="110"/>
    <n v="297"/>
    <n v="187"/>
    <x v="1"/>
  </r>
  <r>
    <x v="13"/>
    <d v="1899-12-30T16:50:00"/>
    <x v="3"/>
    <n v="8"/>
    <n v="3"/>
    <s v="Vilana              "/>
    <s v="1st"/>
    <n v="7.5"/>
    <x v="0"/>
    <x v="1"/>
    <n v="100"/>
    <n v="750"/>
    <n v="650"/>
    <n v="140"/>
    <n v="1050"/>
    <n v="910"/>
    <x v="0"/>
  </r>
  <r>
    <x v="14"/>
    <d v="1899-12-30T14:00:00"/>
    <x v="6"/>
    <n v="2"/>
    <n v="2"/>
    <s v="King Frankel        "/>
    <s v="1st"/>
    <n v="1.75"/>
    <x v="0"/>
    <x v="1"/>
    <n v="100"/>
    <n v="175"/>
    <n v="75"/>
    <n v="120"/>
    <n v="210"/>
    <n v="90"/>
    <x v="1"/>
  </r>
  <r>
    <x v="15"/>
    <d v="1899-12-30T14:15:00"/>
    <x v="3"/>
    <n v="4"/>
    <n v="6"/>
    <s v="Willinga Rufio      "/>
    <m/>
    <m/>
    <x v="0"/>
    <x v="1"/>
    <n v="100"/>
    <s v=""/>
    <n v="-100"/>
    <n v="140"/>
    <s v=""/>
    <n v="-140"/>
    <x v="0"/>
  </r>
  <r>
    <x v="15"/>
    <d v="1899-12-30T18:20:00"/>
    <x v="5"/>
    <n v="10"/>
    <n v="15"/>
    <s v="Drive A Deel        "/>
    <s v="1st"/>
    <n v="2.4"/>
    <x v="0"/>
    <x v="2"/>
    <n v="100"/>
    <n v="240"/>
    <n v="140"/>
    <n v="140"/>
    <n v="336"/>
    <n v="196"/>
    <x v="0"/>
  </r>
  <r>
    <x v="16"/>
    <d v="1899-12-30T14:18:00"/>
    <x v="7"/>
    <n v="2"/>
    <n v="9"/>
    <s v="Whoshotthemagician  "/>
    <m/>
    <m/>
    <x v="0"/>
    <x v="2"/>
    <n v="100"/>
    <s v=""/>
    <n v="-100"/>
    <n v="100"/>
    <s v=""/>
    <n v="-100"/>
    <x v="1"/>
  </r>
  <r>
    <x v="16"/>
    <d v="1899-12-30T14:35:00"/>
    <x v="8"/>
    <n v="2"/>
    <n v="6"/>
    <s v="Typhoon Taavi       "/>
    <s v="2nd"/>
    <m/>
    <x v="0"/>
    <x v="1"/>
    <n v="100"/>
    <s v=""/>
    <n v="-100"/>
    <n v="120"/>
    <s v=""/>
    <n v="-120"/>
    <x v="1"/>
  </r>
  <r>
    <x v="16"/>
    <d v="1899-12-30T15:10:00"/>
    <x v="8"/>
    <n v="3"/>
    <n v="4"/>
    <s v="Left Reeling        "/>
    <s v="1st"/>
    <n v="4.2"/>
    <x v="0"/>
    <x v="1"/>
    <n v="100"/>
    <n v="420"/>
    <n v="320"/>
    <n v="120"/>
    <n v="504"/>
    <n v="384"/>
    <x v="1"/>
  </r>
  <r>
    <x v="16"/>
    <d v="1899-12-30T15:50:00"/>
    <x v="8"/>
    <n v="4"/>
    <n v="4"/>
    <s v="Inuwashi            "/>
    <m/>
    <m/>
    <x v="0"/>
    <x v="1"/>
    <n v="100"/>
    <s v=""/>
    <n v="-100"/>
    <n v="120"/>
    <s v=""/>
    <n v="-120"/>
    <x v="1"/>
  </r>
  <r>
    <x v="16"/>
    <d v="1899-12-30T16:30:00"/>
    <x v="8"/>
    <n v="5"/>
    <n v="7"/>
    <s v="Vucetich            "/>
    <m/>
    <m/>
    <x v="0"/>
    <x v="1"/>
    <n v="100"/>
    <s v=""/>
    <n v="-100"/>
    <n v="120"/>
    <s v=""/>
    <n v="-120"/>
    <x v="1"/>
  </r>
  <r>
    <x v="16"/>
    <d v="1899-12-30T17:10:00"/>
    <x v="8"/>
    <n v="6"/>
    <n v="1"/>
    <s v="Impulse Control     "/>
    <m/>
    <m/>
    <x v="0"/>
    <x v="1"/>
    <n v="100"/>
    <s v=""/>
    <n v="-100"/>
    <n v="120"/>
    <s v=""/>
    <n v="-120"/>
    <x v="1"/>
  </r>
  <r>
    <x v="17"/>
    <d v="1899-12-30T14:00:00"/>
    <x v="2"/>
    <n v="4"/>
    <n v="12"/>
    <s v="Pale King           "/>
    <s v="1st"/>
    <n v="7.5"/>
    <x v="0"/>
    <x v="1"/>
    <n v="100"/>
    <n v="750"/>
    <n v="650"/>
    <n v="140"/>
    <n v="1050"/>
    <n v="910"/>
    <x v="0"/>
  </r>
  <r>
    <x v="17"/>
    <d v="1899-12-30T18:00:00"/>
    <x v="2"/>
    <n v="10"/>
    <n v="9"/>
    <s v="Stromboli           "/>
    <m/>
    <m/>
    <x v="0"/>
    <x v="1"/>
    <n v="100"/>
    <s v=""/>
    <n v="-100"/>
    <n v="140"/>
    <s v=""/>
    <n v="-140"/>
    <x v="0"/>
  </r>
  <r>
    <x v="18"/>
    <d v="1899-12-30T13:40:00"/>
    <x v="3"/>
    <n v="4"/>
    <n v="8"/>
    <s v="Saturn Star         "/>
    <m/>
    <m/>
    <x v="0"/>
    <x v="1"/>
    <n v="100"/>
    <s v=""/>
    <n v="-100"/>
    <n v="140"/>
    <s v=""/>
    <n v="-140"/>
    <x v="3"/>
  </r>
  <r>
    <x v="18"/>
    <d v="1899-12-30T16:10:00"/>
    <x v="3"/>
    <n v="7"/>
    <n v="10"/>
    <s v="Clemenceau          "/>
    <s v="1st"/>
    <n v="1.9"/>
    <x v="0"/>
    <x v="1"/>
    <n v="100"/>
    <n v="190"/>
    <n v="90"/>
    <n v="140"/>
    <n v="266"/>
    <n v="126"/>
    <x v="3"/>
  </r>
  <r>
    <x v="19"/>
    <d v="1899-12-30T15:10:00"/>
    <x v="0"/>
    <n v="5"/>
    <n v="7"/>
    <s v="Foxy Frida          "/>
    <m/>
    <m/>
    <x v="0"/>
    <x v="0"/>
    <n v="100"/>
    <s v=""/>
    <n v="-100"/>
    <n v="150"/>
    <s v=""/>
    <n v="-150"/>
    <x v="0"/>
  </r>
  <r>
    <x v="20"/>
    <d v="1899-12-30T13:45:00"/>
    <x v="9"/>
    <n v="3"/>
    <n v="1"/>
    <s v="Port Philip         "/>
    <s v="3rd"/>
    <m/>
    <x v="0"/>
    <x v="0"/>
    <n v="100"/>
    <s v=""/>
    <n v="-100"/>
    <n v="150"/>
    <s v=""/>
    <n v="-150"/>
    <x v="0"/>
  </r>
  <r>
    <x v="20"/>
    <d v="1899-12-30T14:20:00"/>
    <x v="9"/>
    <n v="4"/>
    <n v="4"/>
    <s v="Greece              "/>
    <s v="2nd"/>
    <m/>
    <x v="0"/>
    <x v="0"/>
    <n v="100"/>
    <s v=""/>
    <n v="-100"/>
    <n v="150"/>
    <s v=""/>
    <n v="-150"/>
    <x v="0"/>
  </r>
  <r>
    <x v="21"/>
    <d v="1899-12-30T14:35:00"/>
    <x v="2"/>
    <n v="2"/>
    <n v="11"/>
    <s v="Whinchat            "/>
    <m/>
    <m/>
    <x v="0"/>
    <x v="1"/>
    <n v="100"/>
    <s v=""/>
    <n v="-100"/>
    <n v="120"/>
    <s v=""/>
    <n v="-120"/>
    <x v="1"/>
  </r>
  <r>
    <x v="21"/>
    <d v="1899-12-30T14:45:00"/>
    <x v="10"/>
    <n v="4"/>
    <n v="5"/>
    <s v="Kaituku             "/>
    <s v="1st"/>
    <n v="2.1"/>
    <x v="0"/>
    <x v="0"/>
    <n v="100"/>
    <n v="210"/>
    <n v="110"/>
    <n v="110"/>
    <n v="231"/>
    <n v="121"/>
    <x v="1"/>
  </r>
  <r>
    <x v="21"/>
    <d v="1899-12-30T15:10:00"/>
    <x v="2"/>
    <n v="3"/>
    <n v="6"/>
    <s v="Airman              "/>
    <m/>
    <m/>
    <x v="0"/>
    <x v="1"/>
    <n v="100"/>
    <s v=""/>
    <n v="-100"/>
    <n v="120"/>
    <s v=""/>
    <n v="-120"/>
    <x v="1"/>
  </r>
  <r>
    <x v="21"/>
    <d v="1899-12-30T15:45:00"/>
    <x v="2"/>
    <n v="4"/>
    <n v="9"/>
    <s v="Sungblue            "/>
    <m/>
    <m/>
    <x v="0"/>
    <x v="1"/>
    <n v="100"/>
    <s v=""/>
    <n v="-100"/>
    <n v="120"/>
    <s v=""/>
    <n v="-120"/>
    <x v="1"/>
  </r>
  <r>
    <x v="21"/>
    <d v="1899-12-30T15:55:00"/>
    <x v="10"/>
    <n v="6"/>
    <n v="12"/>
    <s v="Skidamarink         "/>
    <s v="1st"/>
    <n v="2.7"/>
    <x v="0"/>
    <x v="0"/>
    <n v="100"/>
    <n v="270"/>
    <n v="170"/>
    <n v="110"/>
    <n v="297"/>
    <n v="187"/>
    <x v="1"/>
  </r>
  <r>
    <x v="22"/>
    <d v="1899-12-30T12:10:00"/>
    <x v="11"/>
    <n v="1"/>
    <n v="6"/>
    <s v="Hypothetical        "/>
    <s v="1st"/>
    <n v="2"/>
    <x v="0"/>
    <x v="0"/>
    <n v="100"/>
    <n v="200"/>
    <n v="100"/>
    <n v="150"/>
    <n v="300"/>
    <n v="150"/>
    <x v="0"/>
  </r>
  <r>
    <x v="23"/>
    <d v="1899-12-30T16:55:00"/>
    <x v="6"/>
    <n v="6"/>
    <n v="5"/>
    <s v="Tidal Impact        "/>
    <s v="1st"/>
    <n v="6.7"/>
    <x v="0"/>
    <x v="1"/>
    <n v="100"/>
    <n v="670"/>
    <n v="570"/>
    <n v="120"/>
    <n v="804"/>
    <n v="684"/>
    <x v="1"/>
  </r>
  <r>
    <x v="24"/>
    <d v="1899-12-30T14:40:00"/>
    <x v="2"/>
    <n v="5"/>
    <n v="10"/>
    <s v="Dehorned Unicorn    "/>
    <s v="1st"/>
    <n v="6.5"/>
    <x v="0"/>
    <x v="1"/>
    <n v="100"/>
    <n v="650"/>
    <n v="550"/>
    <n v="140"/>
    <n v="910"/>
    <n v="770"/>
    <x v="0"/>
  </r>
  <r>
    <x v="24"/>
    <d v="1899-12-30T15:00:00"/>
    <x v="1"/>
    <n v="5"/>
    <n v="3"/>
    <s v="Crosshaven          "/>
    <s v="1st"/>
    <n v="8.5"/>
    <x v="0"/>
    <x v="0"/>
    <n v="100"/>
    <n v="850"/>
    <n v="750"/>
    <n v="150"/>
    <n v="1275"/>
    <n v="1125"/>
    <x v="0"/>
  </r>
  <r>
    <x v="25"/>
    <d v="1899-12-30T12:35:00"/>
    <x v="12"/>
    <n v="1"/>
    <n v="5"/>
    <s v="Flash Feeling       "/>
    <s v="1st"/>
    <n v="5.7"/>
    <x v="0"/>
    <x v="0"/>
    <n v="100"/>
    <n v="570"/>
    <n v="470"/>
    <n v="140"/>
    <n v="798"/>
    <n v="658"/>
    <x v="0"/>
  </r>
  <r>
    <x v="25"/>
    <d v="1899-12-30T15:20:00"/>
    <x v="2"/>
    <n v="6"/>
    <n v="13"/>
    <s v="Made By Khan        "/>
    <m/>
    <m/>
    <x v="0"/>
    <x v="1"/>
    <n v="100"/>
    <s v=""/>
    <n v="-100"/>
    <n v="140"/>
    <s v=""/>
    <n v="-140"/>
    <x v="0"/>
  </r>
  <r>
    <x v="25"/>
    <d v="1899-12-30T17:20:00"/>
    <x v="2"/>
    <n v="9"/>
    <n v="10"/>
    <s v="I Am Me             "/>
    <s v="1st"/>
    <n v="1.6"/>
    <x v="0"/>
    <x v="1"/>
    <n v="100"/>
    <n v="160"/>
    <n v="60"/>
    <n v="140"/>
    <n v="224"/>
    <n v="84"/>
    <x v="0"/>
  </r>
  <r>
    <x v="26"/>
    <d v="1899-12-30T19:00:00"/>
    <x v="4"/>
    <n v="7"/>
    <n v="1"/>
    <s v="Suparazi            "/>
    <s v="2nd"/>
    <m/>
    <x v="0"/>
    <x v="0"/>
    <n v="100"/>
    <s v=""/>
    <n v="-100"/>
    <n v="110"/>
    <s v=""/>
    <n v="-110"/>
    <x v="1"/>
  </r>
  <r>
    <x v="27"/>
    <d v="1899-12-30T18:00:00"/>
    <x v="10"/>
    <n v="5"/>
    <n v="1"/>
    <s v="Oceanography        "/>
    <s v="2nd"/>
    <m/>
    <x v="0"/>
    <x v="0"/>
    <n v="100"/>
    <s v=""/>
    <n v="-100"/>
    <n v="100"/>
    <s v=""/>
    <n v="-100"/>
    <x v="1"/>
  </r>
  <r>
    <x v="27"/>
    <d v="1899-12-30T19:00:00"/>
    <x v="10"/>
    <n v="7"/>
    <n v="1"/>
    <s v="Suparazi            "/>
    <s v="1st"/>
    <n v="3.4"/>
    <x v="0"/>
    <x v="0"/>
    <n v="100"/>
    <n v="340"/>
    <n v="240"/>
    <n v="100"/>
    <n v="340"/>
    <n v="240"/>
    <x v="1"/>
  </r>
  <r>
    <x v="28"/>
    <d v="1899-12-30T12:35:00"/>
    <x v="0"/>
    <n v="1"/>
    <n v="11"/>
    <s v="Veloce Carro        "/>
    <m/>
    <m/>
    <x v="0"/>
    <x v="0"/>
    <n v="100"/>
    <s v=""/>
    <n v="-100"/>
    <n v="150"/>
    <s v=""/>
    <n v="-150"/>
    <x v="0"/>
  </r>
  <r>
    <x v="28"/>
    <d v="1899-12-30T13:45:00"/>
    <x v="0"/>
    <n v="3"/>
    <n v="7"/>
    <s v="Pounding            "/>
    <s v="1st"/>
    <n v="3.3"/>
    <x v="0"/>
    <x v="0"/>
    <n v="100"/>
    <n v="330"/>
    <n v="230"/>
    <n v="140"/>
    <n v="462"/>
    <n v="322"/>
    <x v="0"/>
  </r>
  <r>
    <x v="28"/>
    <d v="1899-12-30T16:00:00"/>
    <x v="3"/>
    <n v="7"/>
    <n v="17"/>
    <s v="Naval Seal          "/>
    <m/>
    <m/>
    <x v="0"/>
    <x v="1"/>
    <n v="100"/>
    <s v=""/>
    <n v="-100"/>
    <n v="140"/>
    <s v=""/>
    <n v="-140"/>
    <x v="0"/>
  </r>
  <r>
    <x v="28"/>
    <d v="1899-12-30T17:20:00"/>
    <x v="3"/>
    <n v="9"/>
    <n v="15"/>
    <s v="Dehorned Unicorn    "/>
    <s v="2nd"/>
    <m/>
    <x v="0"/>
    <x v="1"/>
    <n v="100"/>
    <s v=""/>
    <n v="-100"/>
    <n v="140"/>
    <s v=""/>
    <n v="-140"/>
    <x v="0"/>
  </r>
  <r>
    <x v="29"/>
    <d v="1899-12-30T16:50:00"/>
    <x v="10"/>
    <n v="3"/>
    <n v="6"/>
    <s v="Ultimate Kiss       "/>
    <m/>
    <m/>
    <x v="0"/>
    <x v="0"/>
    <n v="100"/>
    <s v=""/>
    <n v="-100"/>
    <n v="100"/>
    <s v=""/>
    <n v="-100"/>
    <x v="1"/>
  </r>
  <r>
    <x v="29"/>
    <d v="1899-12-30T17:33:00"/>
    <x v="7"/>
    <n v="6"/>
    <n v="5"/>
    <s v="Goldeel             "/>
    <s v="2nd"/>
    <m/>
    <x v="0"/>
    <x v="2"/>
    <n v="100"/>
    <s v=""/>
    <n v="-100"/>
    <n v="100"/>
    <s v=""/>
    <n v="-100"/>
    <x v="1"/>
  </r>
  <r>
    <x v="29"/>
    <d v="1899-12-30T18:00:00"/>
    <x v="10"/>
    <n v="5"/>
    <n v="4"/>
    <s v="Pampuni             "/>
    <m/>
    <m/>
    <x v="0"/>
    <x v="0"/>
    <n v="100"/>
    <s v=""/>
    <n v="-100"/>
    <n v="100"/>
    <s v=""/>
    <n v="-100"/>
    <x v="1"/>
  </r>
  <r>
    <x v="29"/>
    <d v="1899-12-30T18:05:00"/>
    <x v="7"/>
    <n v="7"/>
    <n v="4"/>
    <s v="Bulloo              "/>
    <m/>
    <m/>
    <x v="0"/>
    <x v="2"/>
    <n v="100"/>
    <s v=""/>
    <n v="-100"/>
    <n v="100"/>
    <s v=""/>
    <n v="-100"/>
    <x v="1"/>
  </r>
  <r>
    <x v="29"/>
    <d v="1899-12-30T19:30:00"/>
    <x v="10"/>
    <n v="8"/>
    <n v="13"/>
    <s v="Birdies Galore      "/>
    <m/>
    <m/>
    <x v="0"/>
    <x v="0"/>
    <n v="100"/>
    <s v=""/>
    <n v="-100"/>
    <n v="110"/>
    <s v=""/>
    <n v="-110"/>
    <x v="1"/>
  </r>
  <r>
    <x v="30"/>
    <d v="1899-12-30T13:10:00"/>
    <x v="13"/>
    <n v="2"/>
    <n v="4"/>
    <s v="Forbidden City      "/>
    <s v="1st"/>
    <n v="3.2"/>
    <x v="0"/>
    <x v="0"/>
    <n v="100"/>
    <n v="320"/>
    <n v="220"/>
    <n v="150"/>
    <n v="480"/>
    <n v="330"/>
    <x v="0"/>
  </r>
  <r>
    <x v="30"/>
    <d v="1899-12-30T14:40:00"/>
    <x v="3"/>
    <n v="5"/>
    <n v="6"/>
    <s v="Prince Aurelius     "/>
    <m/>
    <m/>
    <x v="0"/>
    <x v="1"/>
    <n v="100"/>
    <s v=""/>
    <n v="-100"/>
    <n v="140"/>
    <s v=""/>
    <n v="-140"/>
    <x v="0"/>
  </r>
  <r>
    <x v="31"/>
    <d v="1899-12-30T14:25:00"/>
    <x v="4"/>
    <n v="3"/>
    <n v="3"/>
    <s v="St Lawrence         "/>
    <s v="1st"/>
    <n v="1.65"/>
    <x v="0"/>
    <x v="0"/>
    <n v="100"/>
    <n v="165"/>
    <n v="65"/>
    <n v="150"/>
    <n v="247.5"/>
    <n v="97.5"/>
    <x v="4"/>
  </r>
  <r>
    <x v="31"/>
    <d v="1899-12-30T15:00:00"/>
    <x v="4"/>
    <n v="4"/>
    <n v="1"/>
    <s v="Nugget              "/>
    <s v="1st"/>
    <n v="1.8"/>
    <x v="0"/>
    <x v="0"/>
    <n v="100"/>
    <n v="180"/>
    <n v="80"/>
    <n v="150"/>
    <n v="270"/>
    <n v="120"/>
    <x v="4"/>
  </r>
  <r>
    <x v="32"/>
    <d v="1899-12-30T13:03:00"/>
    <x v="5"/>
    <n v="1"/>
    <n v="10"/>
    <s v="Way To The Stars    "/>
    <s v="1st"/>
    <n v="4.9000000000000004"/>
    <x v="0"/>
    <x v="2"/>
    <n v="100"/>
    <n v="490.00000000000006"/>
    <n v="390.00000000000006"/>
    <n v="140"/>
    <n v="686"/>
    <n v="546"/>
    <x v="0"/>
  </r>
  <r>
    <x v="32"/>
    <d v="1899-12-30T14:20:00"/>
    <x v="13"/>
    <n v="4"/>
    <n v="3"/>
    <s v="Matron Bullwinkel   "/>
    <m/>
    <m/>
    <x v="0"/>
    <x v="0"/>
    <n v="100"/>
    <s v=""/>
    <n v="-100"/>
    <n v="150"/>
    <s v=""/>
    <n v="-150"/>
    <x v="0"/>
  </r>
  <r>
    <x v="33"/>
    <d v="1899-12-30T13:45:00"/>
    <x v="4"/>
    <n v="3"/>
    <n v="5"/>
    <s v="So Risque           "/>
    <s v="3rd"/>
    <m/>
    <x v="0"/>
    <x v="0"/>
    <n v="100"/>
    <s v=""/>
    <n v="-100"/>
    <n v="140"/>
    <s v=""/>
    <n v="-140"/>
    <x v="0"/>
  </r>
  <r>
    <x v="34"/>
    <d v="1899-12-30T15:44:00"/>
    <x v="5"/>
    <n v="4"/>
    <n v="5"/>
    <s v="Buying Time         "/>
    <s v="1st"/>
    <n v="1.75"/>
    <x v="0"/>
    <x v="2"/>
    <n v="100"/>
    <n v="175"/>
    <n v="75"/>
    <n v="100"/>
    <n v="175"/>
    <n v="75"/>
    <x v="1"/>
  </r>
  <r>
    <x v="34"/>
    <d v="1899-12-30T16:05:00"/>
    <x v="6"/>
    <n v="4"/>
    <n v="5"/>
    <s v="Chenin              "/>
    <s v="1st"/>
    <n v="3.3"/>
    <x v="0"/>
    <x v="1"/>
    <n v="100"/>
    <n v="330"/>
    <n v="230"/>
    <n v="120"/>
    <n v="396"/>
    <n v="276"/>
    <x v="1"/>
  </r>
  <r>
    <x v="34"/>
    <d v="1899-12-30T16:19:00"/>
    <x v="5"/>
    <n v="5"/>
    <n v="1"/>
    <s v="Sailor              "/>
    <s v="1st"/>
    <n v="9"/>
    <x v="0"/>
    <x v="2"/>
    <n v="100"/>
    <n v="900"/>
    <n v="800"/>
    <n v="100"/>
    <n v="900"/>
    <n v="800"/>
    <x v="1"/>
  </r>
  <r>
    <x v="34"/>
    <d v="1899-12-30T17:25:00"/>
    <x v="10"/>
    <n v="4"/>
    <n v="2"/>
    <s v="Fire Glo Too        "/>
    <m/>
    <m/>
    <x v="0"/>
    <x v="0"/>
    <n v="100"/>
    <s v=""/>
    <n v="-100"/>
    <n v="110"/>
    <s v=""/>
    <n v="-110"/>
    <x v="1"/>
  </r>
  <r>
    <x v="34"/>
    <d v="1899-12-30T19:00:00"/>
    <x v="10"/>
    <n v="7"/>
    <n v="5"/>
    <s v="Field Of Praise     "/>
    <s v="1st"/>
    <n v="6.8"/>
    <x v="0"/>
    <x v="0"/>
    <n v="100"/>
    <n v="680"/>
    <n v="580"/>
    <n v="110"/>
    <n v="748"/>
    <n v="638"/>
    <x v="1"/>
  </r>
  <r>
    <x v="34"/>
    <d v="1899-12-30T19:30:00"/>
    <x v="10"/>
    <n v="8"/>
    <n v="11"/>
    <s v="Jezoulenko          "/>
    <s v="2nd"/>
    <m/>
    <x v="0"/>
    <x v="0"/>
    <n v="100"/>
    <s v=""/>
    <n v="-100"/>
    <n v="110"/>
    <s v=""/>
    <n v="-110"/>
    <x v="1"/>
  </r>
  <r>
    <x v="35"/>
    <d v="1899-12-30T12:55:00"/>
    <x v="2"/>
    <n v="2"/>
    <n v="4"/>
    <s v="With Your Blessing  "/>
    <s v="2nd"/>
    <m/>
    <x v="0"/>
    <x v="1"/>
    <n v="100"/>
    <s v=""/>
    <n v="-100"/>
    <n v="140"/>
    <s v=""/>
    <n v="-140"/>
    <x v="0"/>
  </r>
  <r>
    <x v="35"/>
    <d v="1899-12-30T13:43:00"/>
    <x v="0"/>
    <n v="7"/>
    <n v="10"/>
    <s v="Typhoon Harmony     "/>
    <m/>
    <m/>
    <x v="0"/>
    <x v="0"/>
    <n v="100"/>
    <s v=""/>
    <n v="-100"/>
    <n v="140"/>
    <s v=""/>
    <n v="-140"/>
    <x v="0"/>
  </r>
  <r>
    <x v="36"/>
    <d v="1899-12-30T16:50:00"/>
    <x v="4"/>
    <n v="3"/>
    <n v="4"/>
    <s v="Regal Valour        "/>
    <m/>
    <m/>
    <x v="0"/>
    <x v="0"/>
    <n v="100"/>
    <s v=""/>
    <n v="-100"/>
    <n v="110"/>
    <s v=""/>
    <n v="-110"/>
    <x v="1"/>
  </r>
  <r>
    <x v="36"/>
    <d v="1899-12-30T19:00:00"/>
    <x v="4"/>
    <n v="7"/>
    <n v="10"/>
    <s v="Freeways            "/>
    <s v="3rd"/>
    <m/>
    <x v="0"/>
    <x v="0"/>
    <n v="100"/>
    <s v=""/>
    <n v="-100"/>
    <n v="110"/>
    <s v=""/>
    <n v="-110"/>
    <x v="1"/>
  </r>
  <r>
    <x v="37"/>
    <d v="1899-12-30T14:05:00"/>
    <x v="3"/>
    <n v="4"/>
    <n v="6"/>
    <s v="Irish Legend        "/>
    <s v="1st"/>
    <n v="7"/>
    <x v="0"/>
    <x v="1"/>
    <n v="100"/>
    <n v="700"/>
    <n v="600"/>
    <n v="140"/>
    <n v="980"/>
    <n v="840"/>
    <x v="0"/>
  </r>
  <r>
    <x v="37"/>
    <d v="1899-12-30T15:00:00"/>
    <x v="13"/>
    <n v="5"/>
    <n v="1"/>
    <s v="Arran Bay           "/>
    <s v="2nd"/>
    <m/>
    <x v="0"/>
    <x v="0"/>
    <n v="100"/>
    <s v=""/>
    <n v="-100"/>
    <n v="140"/>
    <s v=""/>
    <n v="-140"/>
    <x v="0"/>
  </r>
  <r>
    <x v="37"/>
    <d v="1899-12-30T15:32:00"/>
    <x v="5"/>
    <n v="5"/>
    <n v="12"/>
    <s v="Delyth              "/>
    <m/>
    <m/>
    <x v="0"/>
    <x v="2"/>
    <n v="100"/>
    <s v=""/>
    <n v="-100"/>
    <n v="140"/>
    <s v=""/>
    <n v="-140"/>
    <x v="0"/>
  </r>
  <r>
    <x v="37"/>
    <d v="1899-12-30T17:00:00"/>
    <x v="13"/>
    <n v="8"/>
    <n v="6"/>
    <s v="Savannah Cloud      "/>
    <m/>
    <m/>
    <x v="0"/>
    <x v="0"/>
    <n v="100"/>
    <s v=""/>
    <n v="-100"/>
    <n v="150"/>
    <s v=""/>
    <n v="-150"/>
    <x v="0"/>
  </r>
  <r>
    <x v="37"/>
    <d v="1899-12-30T17:20:00"/>
    <x v="3"/>
    <n v="9"/>
    <n v="7"/>
    <s v="Star Sparks         "/>
    <s v="2nd"/>
    <m/>
    <x v="0"/>
    <x v="1"/>
    <n v="100"/>
    <s v=""/>
    <n v="-100"/>
    <n v="140"/>
    <s v=""/>
    <n v="-140"/>
    <x v="0"/>
  </r>
  <r>
    <x v="37"/>
    <d v="1899-12-30T17:55:00"/>
    <x v="3"/>
    <n v="10"/>
    <n v="14"/>
    <s v="Diamond Dealer      "/>
    <s v="1st"/>
    <n v="8"/>
    <x v="0"/>
    <x v="1"/>
    <n v="100"/>
    <n v="800"/>
    <n v="700"/>
    <n v="140"/>
    <n v="1120"/>
    <n v="980"/>
    <x v="0"/>
  </r>
  <r>
    <x v="38"/>
    <d v="1899-12-30T13:20:00"/>
    <x v="4"/>
    <n v="1"/>
    <n v="9"/>
    <s v="Wahine Toa          "/>
    <s v="1st"/>
    <n v="4"/>
    <x v="0"/>
    <x v="0"/>
    <n v="100"/>
    <n v="400"/>
    <n v="300"/>
    <n v="100"/>
    <n v="400"/>
    <n v="300"/>
    <x v="5"/>
  </r>
  <r>
    <x v="38"/>
    <d v="1899-12-30T13:55:00"/>
    <x v="4"/>
    <n v="2"/>
    <n v="7"/>
    <s v="Wishlor Lass        "/>
    <s v="1st"/>
    <n v="3.8"/>
    <x v="0"/>
    <x v="0"/>
    <n v="100"/>
    <n v="380"/>
    <n v="280"/>
    <n v="150"/>
    <n v="570"/>
    <n v="420"/>
    <x v="5"/>
  </r>
  <r>
    <x v="39"/>
    <d v="1899-12-30T13:10:00"/>
    <x v="13"/>
    <n v="2"/>
    <n v="18"/>
    <s v="Liberated Girl      "/>
    <m/>
    <m/>
    <x v="0"/>
    <x v="0"/>
    <n v="100"/>
    <s v=""/>
    <n v="-100"/>
    <n v="140"/>
    <s v=""/>
    <n v="-140"/>
    <x v="0"/>
  </r>
  <r>
    <x v="39"/>
    <d v="1899-12-30T13:45:00"/>
    <x v="13"/>
    <n v="3"/>
    <n v="6"/>
    <s v="Dane On Tour        "/>
    <m/>
    <m/>
    <x v="0"/>
    <x v="0"/>
    <n v="100"/>
    <s v=""/>
    <n v="-100"/>
    <n v="140"/>
    <s v=""/>
    <n v="-140"/>
    <x v="0"/>
  </r>
  <r>
    <x v="39"/>
    <d v="1899-12-30T15:40:00"/>
    <x v="13"/>
    <n v="6"/>
    <n v="2"/>
    <s v="Quraysha            "/>
    <m/>
    <m/>
    <x v="0"/>
    <x v="0"/>
    <n v="100"/>
    <s v=""/>
    <n v="-100"/>
    <n v="140"/>
    <s v=""/>
    <n v="-140"/>
    <x v="0"/>
  </r>
  <r>
    <x v="39"/>
    <d v="1899-12-30T17:00:00"/>
    <x v="13"/>
    <n v="8"/>
    <n v="5"/>
    <s v="Kentucky Casanova   "/>
    <s v="1st"/>
    <n v="6"/>
    <x v="0"/>
    <x v="0"/>
    <n v="100"/>
    <n v="600"/>
    <n v="500"/>
    <n v="150"/>
    <n v="900"/>
    <n v="750"/>
    <x v="0"/>
  </r>
  <r>
    <x v="39"/>
    <d v="1899-12-30T17:40:00"/>
    <x v="13"/>
    <n v="9"/>
    <n v="14"/>
    <s v="Rambler Rebel       "/>
    <s v="1st"/>
    <n v="27.8"/>
    <x v="0"/>
    <x v="0"/>
    <n v="100"/>
    <n v="2780"/>
    <n v="2680"/>
    <n v="150"/>
    <n v="4170"/>
    <n v="4020"/>
    <x v="0"/>
  </r>
  <r>
    <x v="39"/>
    <d v="1899-12-30T17:55:00"/>
    <x v="2"/>
    <n v="10"/>
    <n v="11"/>
    <s v="Think About It      "/>
    <s v="1st"/>
    <n v="2.0499999999999998"/>
    <x v="0"/>
    <x v="1"/>
    <n v="100"/>
    <n v="204.99999999999997"/>
    <n v="104.99999999999997"/>
    <n v="140"/>
    <n v="287"/>
    <n v="147"/>
    <x v="0"/>
  </r>
  <r>
    <x v="40"/>
    <d v="1899-12-30T16:58:00"/>
    <x v="5"/>
    <n v="5"/>
    <n v="8"/>
    <s v="Mr Dudwey           "/>
    <s v="1st"/>
    <n v="17.5"/>
    <x v="0"/>
    <x v="2"/>
    <n v="100"/>
    <n v="1750"/>
    <n v="1650"/>
    <n v="100"/>
    <n v="1750"/>
    <n v="1650"/>
    <x v="1"/>
  </r>
  <r>
    <x v="40"/>
    <d v="1899-12-30T17:33:00"/>
    <x v="5"/>
    <n v="6"/>
    <n v="9"/>
    <s v="Lime Soda           "/>
    <m/>
    <m/>
    <x v="0"/>
    <x v="2"/>
    <n v="100"/>
    <s v=""/>
    <n v="-100"/>
    <n v="100"/>
    <s v=""/>
    <n v="-100"/>
    <x v="1"/>
  </r>
  <r>
    <x v="41"/>
    <d v="1899-12-30T12:35:00"/>
    <x v="4"/>
    <n v="1"/>
    <n v="1"/>
    <s v="Inundation          "/>
    <m/>
    <m/>
    <x v="0"/>
    <x v="0"/>
    <n v="100"/>
    <s v=""/>
    <n v="-100"/>
    <n v="150"/>
    <s v=""/>
    <n v="-150"/>
    <x v="0"/>
  </r>
  <r>
    <x v="41"/>
    <d v="1899-12-30T12:55:00"/>
    <x v="3"/>
    <n v="2"/>
    <n v="4"/>
    <s v="Cosmic Minerva      "/>
    <m/>
    <m/>
    <x v="0"/>
    <x v="1"/>
    <n v="100"/>
    <s v=""/>
    <n v="-100"/>
    <n v="140"/>
    <s v=""/>
    <n v="-140"/>
    <x v="0"/>
  </r>
  <r>
    <x v="41"/>
    <d v="1899-12-30T13:45:00"/>
    <x v="4"/>
    <n v="3"/>
    <n v="1"/>
    <s v="Hennessy Lad        "/>
    <s v="1st"/>
    <n v="2.7"/>
    <x v="0"/>
    <x v="0"/>
    <n v="100"/>
    <n v="270"/>
    <n v="170"/>
    <n v="150"/>
    <n v="405"/>
    <n v="255"/>
    <x v="0"/>
  </r>
  <r>
    <x v="41"/>
    <d v="1899-12-30T14:40:00"/>
    <x v="3"/>
    <n v="5"/>
    <n v="8"/>
    <s v="Sonora              "/>
    <s v="1st"/>
    <n v="6"/>
    <x v="0"/>
    <x v="1"/>
    <n v="100"/>
    <n v="600"/>
    <n v="500"/>
    <n v="140"/>
    <n v="840"/>
    <n v="700"/>
    <x v="0"/>
  </r>
  <r>
    <x v="41"/>
    <d v="1899-12-30T15:20:00"/>
    <x v="3"/>
    <n v="6"/>
    <n v="6"/>
    <s v="Banju               "/>
    <s v="1st"/>
    <n v="2"/>
    <x v="0"/>
    <x v="1"/>
    <n v="100"/>
    <n v="200"/>
    <n v="100"/>
    <n v="140"/>
    <n v="280"/>
    <n v="140"/>
    <x v="0"/>
  </r>
  <r>
    <x v="41"/>
    <d v="1899-12-30T15:40:00"/>
    <x v="4"/>
    <n v="6"/>
    <n v="3"/>
    <s v="Daytona Bay         "/>
    <m/>
    <m/>
    <x v="0"/>
    <x v="0"/>
    <n v="100"/>
    <s v=""/>
    <n v="-100"/>
    <n v="150"/>
    <s v=""/>
    <n v="-150"/>
    <x v="0"/>
  </r>
  <r>
    <x v="42"/>
    <d v="1899-12-30T16:40:00"/>
    <x v="6"/>
    <n v="5"/>
    <n v="4"/>
    <s v="Cotton Fingers      "/>
    <s v="1st"/>
    <n v="3.7"/>
    <x v="0"/>
    <x v="1"/>
    <n v="100"/>
    <n v="370"/>
    <n v="270"/>
    <n v="120"/>
    <n v="444"/>
    <n v="324"/>
    <x v="1"/>
  </r>
  <r>
    <x v="42"/>
    <d v="1899-12-30T17:50:00"/>
    <x v="6"/>
    <n v="7"/>
    <n v="9"/>
    <s v="Mission Value       "/>
    <m/>
    <m/>
    <x v="0"/>
    <x v="1"/>
    <n v="100"/>
    <s v=""/>
    <n v="-100"/>
    <n v="120"/>
    <s v=""/>
    <n v="-120"/>
    <x v="1"/>
  </r>
  <r>
    <x v="43"/>
    <d v="1899-12-30T17:20:00"/>
    <x v="3"/>
    <n v="9"/>
    <n v="12"/>
    <s v="Kir Royale          "/>
    <m/>
    <m/>
    <x v="0"/>
    <x v="1"/>
    <n v="100"/>
    <s v=""/>
    <n v="-100"/>
    <n v="140"/>
    <s v=""/>
    <n v="-140"/>
    <x v="0"/>
  </r>
  <r>
    <x v="43"/>
    <d v="1899-12-30T17:55:00"/>
    <x v="3"/>
    <n v="10"/>
    <n v="13"/>
    <s v="Think About It      "/>
    <s v="1st"/>
    <n v="4.8"/>
    <x v="0"/>
    <x v="1"/>
    <n v="100"/>
    <n v="480"/>
    <n v="380"/>
    <n v="140"/>
    <n v="672"/>
    <n v="532"/>
    <x v="0"/>
  </r>
  <r>
    <x v="44"/>
    <d v="1899-12-30T16:50:00"/>
    <x v="4"/>
    <n v="3"/>
    <n v="9"/>
    <s v="Little Miss Kubi    "/>
    <s v="1st"/>
    <n v="9"/>
    <x v="0"/>
    <x v="0"/>
    <n v="100"/>
    <n v="900"/>
    <n v="800"/>
    <n v="110"/>
    <n v="990"/>
    <n v="880"/>
    <x v="1"/>
  </r>
  <r>
    <x v="44"/>
    <d v="1899-12-30T17:25:00"/>
    <x v="4"/>
    <n v="4"/>
    <n v="1"/>
    <s v="Pacific Ruby        "/>
    <s v="1st"/>
    <n v="2.4"/>
    <x v="0"/>
    <x v="0"/>
    <n v="100"/>
    <n v="240"/>
    <n v="140"/>
    <n v="110"/>
    <n v="264"/>
    <n v="154"/>
    <x v="1"/>
  </r>
  <r>
    <x v="44"/>
    <d v="1899-12-30T18:30:00"/>
    <x v="4"/>
    <n v="6"/>
    <n v="6"/>
    <s v="Toris Dee           "/>
    <m/>
    <m/>
    <x v="0"/>
    <x v="0"/>
    <n v="100"/>
    <s v=""/>
    <n v="-100"/>
    <n v="110"/>
    <s v=""/>
    <n v="-110"/>
    <x v="1"/>
  </r>
  <r>
    <x v="45"/>
    <d v="1899-12-30T13:30:00"/>
    <x v="2"/>
    <n v="3"/>
    <n v="11"/>
    <s v="Insurrection        "/>
    <s v="2nd"/>
    <m/>
    <x v="0"/>
    <x v="1"/>
    <n v="100"/>
    <s v=""/>
    <n v="-100"/>
    <n v="140"/>
    <s v=""/>
    <n v="-140"/>
    <x v="0"/>
  </r>
  <r>
    <x v="45"/>
    <d v="1899-12-30T15:00:00"/>
    <x v="0"/>
    <n v="5"/>
    <n v="4"/>
    <s v="Annavisto           "/>
    <s v="1st"/>
    <n v="2.2000000000000002"/>
    <x v="0"/>
    <x v="0"/>
    <n v="100"/>
    <n v="220.00000000000003"/>
    <n v="120.00000000000003"/>
    <n v="150"/>
    <n v="330"/>
    <n v="180"/>
    <x v="0"/>
  </r>
  <r>
    <x v="45"/>
    <d v="1899-12-30T16:00:00"/>
    <x v="2"/>
    <n v="7"/>
    <n v="10"/>
    <s v="King Frankel        "/>
    <s v="1st"/>
    <n v="2.6"/>
    <x v="0"/>
    <x v="1"/>
    <n v="100"/>
    <n v="260"/>
    <n v="160"/>
    <n v="140"/>
    <n v="364"/>
    <n v="224"/>
    <x v="0"/>
  </r>
  <r>
    <x v="45"/>
    <d v="1899-12-30T16:20:00"/>
    <x v="0"/>
    <n v="7"/>
    <n v="11"/>
    <s v="Coolangatta         "/>
    <s v="1st"/>
    <n v="9"/>
    <x v="0"/>
    <x v="0"/>
    <n v="100"/>
    <n v="900"/>
    <n v="800"/>
    <n v="150"/>
    <n v="1350"/>
    <n v="1200"/>
    <x v="0"/>
  </r>
  <r>
    <x v="45"/>
    <d v="1899-12-30T17:55:00"/>
    <x v="2"/>
    <n v="10"/>
    <n v="11"/>
    <s v="Kote                "/>
    <m/>
    <m/>
    <x v="0"/>
    <x v="1"/>
    <n v="100"/>
    <s v=""/>
    <n v="-100"/>
    <n v="140"/>
    <s v=""/>
    <n v="-140"/>
    <x v="0"/>
  </r>
  <r>
    <x v="46"/>
    <d v="1899-12-30T15:44:00"/>
    <x v="7"/>
    <n v="3"/>
    <n v="7"/>
    <s v="Valleys Sister      "/>
    <m/>
    <m/>
    <x v="0"/>
    <x v="2"/>
    <n v="100"/>
    <s v=""/>
    <n v="-100"/>
    <n v="100"/>
    <s v=""/>
    <n v="-100"/>
    <x v="1"/>
  </r>
  <r>
    <x v="47"/>
    <d v="1899-12-30T13:45:00"/>
    <x v="10"/>
    <n v="3"/>
    <n v="4"/>
    <s v="Turaath             "/>
    <m/>
    <m/>
    <x v="0"/>
    <x v="0"/>
    <n v="100"/>
    <s v=""/>
    <n v="-100"/>
    <n v="140"/>
    <s v=""/>
    <n v="-140"/>
    <x v="0"/>
  </r>
  <r>
    <x v="47"/>
    <d v="1899-12-30T16:00:00"/>
    <x v="3"/>
    <n v="7"/>
    <n v="1"/>
    <s v="In Secret           "/>
    <s v="3rd"/>
    <m/>
    <x v="0"/>
    <x v="1"/>
    <n v="100"/>
    <s v=""/>
    <n v="-100"/>
    <n v="140"/>
    <s v=""/>
    <n v="-140"/>
    <x v="0"/>
  </r>
  <r>
    <x v="47"/>
    <d v="1899-12-30T17:55:00"/>
    <x v="3"/>
    <n v="10"/>
    <n v="16"/>
    <s v="Sonora              "/>
    <m/>
    <m/>
    <x v="0"/>
    <x v="1"/>
    <n v="100"/>
    <s v=""/>
    <n v="-100"/>
    <n v="140"/>
    <s v=""/>
    <n v="-140"/>
    <x v="0"/>
  </r>
  <r>
    <x v="48"/>
    <d v="1899-12-30T14:55:00"/>
    <x v="6"/>
    <n v="3"/>
    <n v="2"/>
    <s v="Powerful Peg        "/>
    <s v="1st"/>
    <n v="4"/>
    <x v="0"/>
    <x v="1"/>
    <n v="100"/>
    <n v="400"/>
    <n v="300"/>
    <n v="120"/>
    <n v="480"/>
    <n v="360"/>
    <x v="1"/>
  </r>
  <r>
    <x v="48"/>
    <d v="1899-12-30T15:48:00"/>
    <x v="5"/>
    <n v="3"/>
    <n v="5"/>
    <s v="Nashira             "/>
    <s v="1st"/>
    <n v="2.1"/>
    <x v="0"/>
    <x v="2"/>
    <n v="100"/>
    <n v="210"/>
    <n v="110"/>
    <n v="100"/>
    <n v="210"/>
    <n v="110"/>
    <x v="1"/>
  </r>
  <r>
    <x v="48"/>
    <d v="1899-12-30T16:50:00"/>
    <x v="10"/>
    <n v="4"/>
    <n v="3"/>
    <s v="Tycoon Bec          "/>
    <s v="1st"/>
    <n v="5.3"/>
    <x v="0"/>
    <x v="0"/>
    <n v="100"/>
    <n v="530"/>
    <n v="430"/>
    <n v="110"/>
    <n v="583"/>
    <n v="473"/>
    <x v="1"/>
  </r>
  <r>
    <x v="48"/>
    <d v="1899-12-30T17:50:00"/>
    <x v="6"/>
    <n v="8"/>
    <n v="9"/>
    <s v="Amortal             "/>
    <s v="1st"/>
    <n v="3.4"/>
    <x v="0"/>
    <x v="1"/>
    <n v="100"/>
    <n v="340"/>
    <n v="240"/>
    <n v="120"/>
    <n v="408"/>
    <n v="288"/>
    <x v="1"/>
  </r>
  <r>
    <x v="48"/>
    <d v="1899-12-30T19:00:00"/>
    <x v="10"/>
    <n v="8"/>
    <n v="7"/>
    <s v="Diamond Model       "/>
    <s v="1st"/>
    <n v="3.3"/>
    <x v="0"/>
    <x v="0"/>
    <n v="100"/>
    <n v="330"/>
    <n v="230"/>
    <n v="100"/>
    <n v="330"/>
    <n v="230"/>
    <x v="1"/>
  </r>
  <r>
    <x v="49"/>
    <d v="1899-12-30T13:10:00"/>
    <x v="0"/>
    <n v="2"/>
    <n v="4"/>
    <s v="So Unusual          "/>
    <s v="1st"/>
    <n v="3.2"/>
    <x v="0"/>
    <x v="0"/>
    <n v="100"/>
    <n v="320"/>
    <n v="220"/>
    <n v="140"/>
    <n v="448"/>
    <n v="308"/>
    <x v="0"/>
  </r>
  <r>
    <x v="49"/>
    <d v="1899-12-30T13:45:00"/>
    <x v="0"/>
    <n v="3"/>
    <n v="5"/>
    <s v="Easy Single         "/>
    <m/>
    <m/>
    <x v="0"/>
    <x v="0"/>
    <n v="100"/>
    <s v=""/>
    <n v="-100"/>
    <n v="150"/>
    <s v=""/>
    <n v="-150"/>
    <x v="0"/>
  </r>
  <r>
    <x v="49"/>
    <d v="1899-12-30T16:40:00"/>
    <x v="3"/>
    <n v="8"/>
    <n v="3"/>
    <s v="Aft Cabin           "/>
    <m/>
    <m/>
    <x v="0"/>
    <x v="1"/>
    <n v="100"/>
    <s v=""/>
    <n v="-100"/>
    <n v="140"/>
    <s v=""/>
    <n v="-140"/>
    <x v="0"/>
  </r>
  <r>
    <x v="49"/>
    <d v="1899-12-30T17:20:00"/>
    <x v="3"/>
    <n v="9"/>
    <n v="2"/>
    <s v="Roots               "/>
    <m/>
    <m/>
    <x v="0"/>
    <x v="1"/>
    <n v="100"/>
    <s v=""/>
    <n v="-100"/>
    <n v="140"/>
    <s v=""/>
    <n v="-140"/>
    <x v="0"/>
  </r>
  <r>
    <x v="49"/>
    <d v="1899-12-30T17:40:00"/>
    <x v="0"/>
    <n v="9"/>
    <n v="6"/>
    <s v="Kentucky Casanova   "/>
    <m/>
    <m/>
    <x v="0"/>
    <x v="0"/>
    <n v="100"/>
    <s v=""/>
    <n v="-100"/>
    <n v="150"/>
    <s v=""/>
    <n v="-150"/>
    <x v="0"/>
  </r>
  <r>
    <x v="49"/>
    <d v="1899-12-30T17:55:00"/>
    <x v="3"/>
    <n v="10"/>
    <n v="13"/>
    <s v="Jal Lei             "/>
    <s v="1st"/>
    <n v="15"/>
    <x v="0"/>
    <x v="1"/>
    <n v="100"/>
    <n v="1500"/>
    <n v="1400"/>
    <n v="140"/>
    <n v="2100"/>
    <n v="1960"/>
    <x v="0"/>
  </r>
  <r>
    <x v="50"/>
    <d v="1899-12-30T14:38:00"/>
    <x v="5"/>
    <n v="1"/>
    <n v="2"/>
    <s v="Ghostwriter         "/>
    <s v="1st"/>
    <n v="2.0499999999999998"/>
    <x v="0"/>
    <x v="2"/>
    <n v="100"/>
    <n v="204.99999999999997"/>
    <n v="104.99999999999997"/>
    <n v="100"/>
    <n v="204.99999999999997"/>
    <n v="104.99999999999997"/>
    <x v="1"/>
  </r>
  <r>
    <x v="50"/>
    <d v="1899-12-30T15:40:00"/>
    <x v="10"/>
    <n v="2"/>
    <n v="2"/>
    <s v="Prince Ziggy        "/>
    <s v="1st"/>
    <n v="3.9"/>
    <x v="0"/>
    <x v="0"/>
    <n v="100"/>
    <n v="390"/>
    <n v="290"/>
    <n v="110"/>
    <n v="429"/>
    <n v="319"/>
    <x v="1"/>
  </r>
  <r>
    <x v="50"/>
    <d v="1899-12-30T18:00:00"/>
    <x v="10"/>
    <n v="6"/>
    <n v="11"/>
    <s v="Takara              "/>
    <s v="1st"/>
    <n v="4.2"/>
    <x v="0"/>
    <x v="0"/>
    <n v="100"/>
    <n v="420"/>
    <n v="320"/>
    <n v="100"/>
    <n v="420"/>
    <n v="320"/>
    <x v="1"/>
  </r>
  <r>
    <x v="51"/>
    <d v="1899-12-30T13:30:00"/>
    <x v="2"/>
    <n v="3"/>
    <n v="4"/>
    <s v="Finepoint           "/>
    <s v="3rd"/>
    <m/>
    <x v="0"/>
    <x v="1"/>
    <n v="100"/>
    <s v=""/>
    <n v="-100"/>
    <n v="140"/>
    <s v=""/>
    <n v="-140"/>
    <x v="0"/>
  </r>
  <r>
    <x v="51"/>
    <d v="1899-12-30T14:40:00"/>
    <x v="2"/>
    <n v="5"/>
    <n v="5"/>
    <s v="Clemenceau          "/>
    <m/>
    <m/>
    <x v="0"/>
    <x v="1"/>
    <n v="100"/>
    <s v=""/>
    <n v="-100"/>
    <n v="140"/>
    <s v=""/>
    <n v="-140"/>
    <x v="0"/>
  </r>
  <r>
    <x v="52"/>
    <d v="1899-12-30T16:05:00"/>
    <x v="6"/>
    <n v="5"/>
    <n v="7"/>
    <s v="Pungo               "/>
    <m/>
    <m/>
    <x v="0"/>
    <x v="1"/>
    <n v="100"/>
    <s v=""/>
    <n v="-100"/>
    <n v="120"/>
    <s v=""/>
    <n v="-120"/>
    <x v="1"/>
  </r>
  <r>
    <x v="52"/>
    <d v="1899-12-30T16:15:00"/>
    <x v="4"/>
    <n v="3"/>
    <n v="2"/>
    <s v="Ice Pick Nick       "/>
    <s v="1st"/>
    <n v="4.2"/>
    <x v="0"/>
    <x v="0"/>
    <n v="100"/>
    <n v="420"/>
    <n v="320"/>
    <n v="110"/>
    <n v="462"/>
    <n v="352"/>
    <x v="1"/>
  </r>
  <r>
    <x v="52"/>
    <d v="1899-12-30T17:25:00"/>
    <x v="4"/>
    <n v="5"/>
    <n v="7"/>
    <s v="Tanto               "/>
    <s v="1st"/>
    <n v="3.5"/>
    <x v="0"/>
    <x v="0"/>
    <n v="100"/>
    <n v="350"/>
    <n v="250"/>
    <n v="110"/>
    <n v="385"/>
    <n v="275"/>
    <x v="1"/>
  </r>
  <r>
    <x v="52"/>
    <d v="1899-12-30T18:30:00"/>
    <x v="4"/>
    <n v="7"/>
    <n v="7"/>
    <s v="Lady Court          "/>
    <m/>
    <m/>
    <x v="0"/>
    <x v="0"/>
    <n v="100"/>
    <s v=""/>
    <n v="-100"/>
    <n v="100"/>
    <s v=""/>
    <n v="-100"/>
    <x v="1"/>
  </r>
  <r>
    <x v="53"/>
    <d v="1899-12-30T12:25:00"/>
    <x v="13"/>
    <n v="1"/>
    <n v="1"/>
    <s v="Midwest             "/>
    <s v="1st"/>
    <n v="2.2000000000000002"/>
    <x v="0"/>
    <x v="0"/>
    <n v="100"/>
    <n v="220.00000000000003"/>
    <n v="120.00000000000003"/>
    <n v="150"/>
    <n v="330"/>
    <n v="180"/>
    <x v="0"/>
  </r>
  <r>
    <x v="53"/>
    <d v="1899-12-30T13:40:00"/>
    <x v="13"/>
    <n v="3"/>
    <n v="5"/>
    <s v="Summerbeel          "/>
    <s v="2nd"/>
    <m/>
    <x v="0"/>
    <x v="0"/>
    <n v="100"/>
    <s v=""/>
    <n v="-100"/>
    <n v="150"/>
    <s v=""/>
    <n v="-150"/>
    <x v="0"/>
  </r>
  <r>
    <x v="53"/>
    <d v="1899-12-30T15:40:00"/>
    <x v="13"/>
    <n v="6"/>
    <n v="2"/>
    <s v="In The Boat         "/>
    <s v="2nd"/>
    <m/>
    <x v="0"/>
    <x v="0"/>
    <n v="100"/>
    <s v=""/>
    <n v="-100"/>
    <n v="150"/>
    <s v=""/>
    <n v="-150"/>
    <x v="0"/>
  </r>
  <r>
    <x v="53"/>
    <d v="1899-12-30T17:55:00"/>
    <x v="2"/>
    <n v="10"/>
    <n v="14"/>
    <s v="Hypothetical        "/>
    <s v="3rd"/>
    <m/>
    <x v="0"/>
    <x v="1"/>
    <n v="100"/>
    <s v=""/>
    <n v="-100"/>
    <n v="140"/>
    <s v=""/>
    <n v="-140"/>
    <x v="0"/>
  </r>
  <r>
    <x v="54"/>
    <d v="1899-12-30T14:38:00"/>
    <x v="5"/>
    <n v="2"/>
    <n v="4"/>
    <s v="Island Magic        "/>
    <s v="2nd"/>
    <m/>
    <x v="0"/>
    <x v="2"/>
    <n v="100"/>
    <s v=""/>
    <n v="-100"/>
    <n v="100"/>
    <s v=""/>
    <n v="-100"/>
    <x v="1"/>
  </r>
  <r>
    <x v="54"/>
    <d v="1899-12-30T15:05:00"/>
    <x v="4"/>
    <n v="2"/>
    <n v="4"/>
    <s v="Stern Idol          "/>
    <s v="1st"/>
    <n v="3.8"/>
    <x v="0"/>
    <x v="0"/>
    <n v="100"/>
    <n v="380"/>
    <n v="280"/>
    <n v="110"/>
    <n v="418"/>
    <n v="308"/>
    <x v="1"/>
  </r>
  <r>
    <x v="54"/>
    <d v="1899-12-30T15:30:00"/>
    <x v="8"/>
    <n v="4"/>
    <n v="3"/>
    <s v="Airman              "/>
    <s v="1st"/>
    <n v="2.8"/>
    <x v="0"/>
    <x v="1"/>
    <n v="100"/>
    <n v="280"/>
    <n v="180"/>
    <n v="120"/>
    <n v="336"/>
    <n v="216"/>
    <x v="1"/>
  </r>
  <r>
    <x v="54"/>
    <d v="1899-12-30T15:40:00"/>
    <x v="4"/>
    <n v="3"/>
    <n v="6"/>
    <s v="Inordinate          "/>
    <m/>
    <m/>
    <x v="0"/>
    <x v="0"/>
    <n v="100"/>
    <s v=""/>
    <n v="-100"/>
    <n v="100"/>
    <s v=""/>
    <n v="-100"/>
    <x v="1"/>
  </r>
  <r>
    <x v="54"/>
    <d v="1899-12-30T15:48:00"/>
    <x v="5"/>
    <n v="4"/>
    <n v="10"/>
    <s v="Sea Ripple          "/>
    <s v="1st"/>
    <n v="2.6"/>
    <x v="0"/>
    <x v="2"/>
    <n v="100"/>
    <n v="260"/>
    <n v="160"/>
    <n v="100"/>
    <n v="260"/>
    <n v="160"/>
    <x v="1"/>
  </r>
  <r>
    <x v="54"/>
    <d v="1899-12-30T18:00:00"/>
    <x v="4"/>
    <n v="7"/>
    <n v="5"/>
    <s v="Ivans Hero          "/>
    <m/>
    <m/>
    <x v="0"/>
    <x v="0"/>
    <n v="100"/>
    <s v=""/>
    <n v="-100"/>
    <n v="100"/>
    <s v=""/>
    <n v="-100"/>
    <x v="1"/>
  </r>
  <r>
    <x v="55"/>
    <d v="1899-12-30T12:25:00"/>
    <x v="0"/>
    <n v="1"/>
    <n v="4"/>
    <s v="Veranskova          "/>
    <s v="1st"/>
    <n v="2.8"/>
    <x v="0"/>
    <x v="0"/>
    <n v="100"/>
    <n v="280"/>
    <n v="180"/>
    <n v="140"/>
    <n v="392"/>
    <n v="252"/>
    <x v="0"/>
  </r>
  <r>
    <x v="55"/>
    <d v="1899-12-30T15:00:00"/>
    <x v="0"/>
    <n v="5"/>
    <n v="9"/>
    <s v="So Unusual          "/>
    <m/>
    <m/>
    <x v="0"/>
    <x v="0"/>
    <n v="100"/>
    <s v=""/>
    <n v="-100"/>
    <n v="150"/>
    <s v=""/>
    <n v="-150"/>
    <x v="0"/>
  </r>
  <r>
    <x v="55"/>
    <d v="1899-12-30T17:00:00"/>
    <x v="0"/>
    <n v="8"/>
    <n v="14"/>
    <s v="Daytona Bay         "/>
    <m/>
    <m/>
    <x v="0"/>
    <x v="0"/>
    <n v="100"/>
    <s v=""/>
    <n v="-100"/>
    <n v="150"/>
    <s v=""/>
    <n v="-150"/>
    <x v="0"/>
  </r>
  <r>
    <x v="56"/>
    <d v="1899-12-30T15:40:00"/>
    <x v="4"/>
    <n v="3"/>
    <n v="6"/>
    <s v="Takara              "/>
    <m/>
    <m/>
    <x v="0"/>
    <x v="0"/>
    <n v="100"/>
    <s v=""/>
    <n v="-100"/>
    <n v="100"/>
    <s v=""/>
    <n v="-100"/>
    <x v="1"/>
  </r>
  <r>
    <x v="56"/>
    <d v="1899-12-30T15:44:00"/>
    <x v="7"/>
    <n v="4"/>
    <n v="4"/>
    <s v="Aton Of Delight     "/>
    <m/>
    <m/>
    <x v="0"/>
    <x v="2"/>
    <n v="100"/>
    <s v=""/>
    <n v="-100"/>
    <n v="100"/>
    <s v=""/>
    <n v="-100"/>
    <x v="1"/>
  </r>
  <r>
    <x v="56"/>
    <d v="1899-12-30T17:29:00"/>
    <x v="7"/>
    <n v="7"/>
    <n v="10"/>
    <s v="Liquor              "/>
    <s v="1st"/>
    <n v="5.9"/>
    <x v="0"/>
    <x v="2"/>
    <n v="100"/>
    <n v="590"/>
    <n v="490"/>
    <n v="100"/>
    <n v="590"/>
    <n v="490"/>
    <x v="1"/>
  </r>
  <r>
    <x v="57"/>
    <d v="1899-12-30T14:15:00"/>
    <x v="14"/>
    <n v="4"/>
    <n v="5"/>
    <s v="Mr French           "/>
    <s v="2nd"/>
    <m/>
    <x v="0"/>
    <x v="0"/>
    <n v="100"/>
    <s v=""/>
    <n v="-100"/>
    <n v="150"/>
    <s v=""/>
    <n v="-150"/>
    <x v="0"/>
  </r>
  <r>
    <x v="57"/>
    <d v="1899-12-30T16:50:00"/>
    <x v="14"/>
    <n v="8"/>
    <n v="9"/>
    <s v="Here To Shock       "/>
    <s v="1st"/>
    <n v="4.4000000000000004"/>
    <x v="0"/>
    <x v="0"/>
    <n v="100"/>
    <n v="440.00000000000006"/>
    <n v="340.00000000000006"/>
    <n v="150"/>
    <n v="660"/>
    <n v="510"/>
    <x v="0"/>
  </r>
  <r>
    <x v="58"/>
    <d v="1899-12-30T12:30:00"/>
    <x v="10"/>
    <n v="1"/>
    <n v="6"/>
    <s v="Foxicon             "/>
    <s v="1st"/>
    <n v="3.6"/>
    <x v="0"/>
    <x v="0"/>
    <n v="100"/>
    <n v="360"/>
    <n v="260"/>
    <n v="150"/>
    <n v="540"/>
    <n v="390"/>
    <x v="0"/>
  </r>
  <r>
    <x v="58"/>
    <d v="1899-12-30T14:55:00"/>
    <x v="10"/>
    <n v="5"/>
    <n v="12"/>
    <s v="Our Heidi           "/>
    <s v="2nd"/>
    <m/>
    <x v="0"/>
    <x v="0"/>
    <n v="100"/>
    <s v=""/>
    <n v="-100"/>
    <n v="140"/>
    <s v=""/>
    <n v="-140"/>
    <x v="0"/>
  </r>
  <r>
    <x v="58"/>
    <d v="1899-12-30T15:35:00"/>
    <x v="10"/>
    <n v="6"/>
    <n v="10"/>
    <s v="Powerful Eagle      "/>
    <m/>
    <m/>
    <x v="0"/>
    <x v="0"/>
    <n v="100"/>
    <s v=""/>
    <n v="-100"/>
    <n v="140"/>
    <s v=""/>
    <n v="-140"/>
    <x v="0"/>
  </r>
  <r>
    <x v="58"/>
    <d v="1899-12-30T17:25:00"/>
    <x v="10"/>
    <n v="9"/>
    <n v="5"/>
    <s v="Daytona Bay         "/>
    <s v="2nd"/>
    <m/>
    <x v="0"/>
    <x v="0"/>
    <n v="100"/>
    <s v=""/>
    <n v="-100"/>
    <n v="150"/>
    <s v=""/>
    <n v="-150"/>
    <x v="0"/>
  </r>
  <r>
    <x v="59"/>
    <d v="1899-12-30T13:43:00"/>
    <x v="5"/>
    <n v="4"/>
    <n v="5"/>
    <s v="Telephone Booth     "/>
    <s v="1st"/>
    <n v="4.7"/>
    <x v="0"/>
    <x v="2"/>
    <n v="100"/>
    <n v="470"/>
    <n v="370"/>
    <n v="100"/>
    <n v="470"/>
    <n v="370"/>
    <x v="1"/>
  </r>
  <r>
    <x v="59"/>
    <d v="1899-12-30T16:38:00"/>
    <x v="5"/>
    <n v="9"/>
    <n v="9"/>
    <s v="Typhoon Taavi       "/>
    <s v="1st"/>
    <n v="2.5"/>
    <x v="0"/>
    <x v="2"/>
    <n v="100"/>
    <n v="250"/>
    <n v="150"/>
    <n v="100"/>
    <n v="250"/>
    <n v="150"/>
    <x v="1"/>
  </r>
  <r>
    <x v="60"/>
    <d v="1899-12-30T14:30:00"/>
    <x v="3"/>
    <n v="6"/>
    <n v="12"/>
    <s v="Pride Of Jenni      "/>
    <m/>
    <m/>
    <x v="0"/>
    <x v="1"/>
    <n v="100"/>
    <s v=""/>
    <n v="-100"/>
    <n v="140"/>
    <s v=""/>
    <n v="-140"/>
    <x v="0"/>
  </r>
  <r>
    <x v="60"/>
    <d v="1899-12-30T16:30:00"/>
    <x v="3"/>
    <n v="9"/>
    <n v="12"/>
    <s v="Tamerlane           "/>
    <s v="1st"/>
    <n v="6.2"/>
    <x v="0"/>
    <x v="1"/>
    <n v="100"/>
    <n v="620"/>
    <n v="520"/>
    <n v="140"/>
    <n v="868"/>
    <n v="728"/>
    <x v="0"/>
  </r>
  <r>
    <x v="61"/>
    <d v="1899-12-30T13:00:00"/>
    <x v="4"/>
    <n v="1"/>
    <n v="4"/>
    <s v="Ebony King          "/>
    <s v="2nd"/>
    <m/>
    <x v="0"/>
    <x v="0"/>
    <n v="100"/>
    <s v=""/>
    <n v="-100"/>
    <n v="110"/>
    <s v=""/>
    <n v="-110"/>
    <x v="1"/>
  </r>
  <r>
    <x v="61"/>
    <d v="1899-12-30T14:35:00"/>
    <x v="6"/>
    <n v="4"/>
    <n v="5"/>
    <s v="Union Gap           "/>
    <s v="1st"/>
    <n v="2.1"/>
    <x v="0"/>
    <x v="1"/>
    <n v="100"/>
    <n v="210"/>
    <n v="110"/>
    <n v="120"/>
    <n v="252"/>
    <n v="132"/>
    <x v="1"/>
  </r>
  <r>
    <x v="61"/>
    <d v="1899-12-30T15:10:00"/>
    <x v="6"/>
    <n v="5"/>
    <n v="7"/>
    <s v="Huesca              "/>
    <s v="2nd"/>
    <m/>
    <x v="0"/>
    <x v="1"/>
    <n v="100"/>
    <s v=""/>
    <n v="-100"/>
    <n v="120"/>
    <s v=""/>
    <n v="-120"/>
    <x v="1"/>
  </r>
  <r>
    <x v="61"/>
    <d v="1899-12-30T16:20:00"/>
    <x v="6"/>
    <n v="7"/>
    <n v="10"/>
    <s v="Celestial Spirit    "/>
    <s v="3rd"/>
    <m/>
    <x v="0"/>
    <x v="1"/>
    <n v="100"/>
    <s v=""/>
    <n v="-100"/>
    <n v="120"/>
    <s v=""/>
    <n v="-120"/>
    <x v="1"/>
  </r>
  <r>
    <x v="62"/>
    <d v="1899-12-30T14:30:00"/>
    <x v="8"/>
    <n v="4"/>
    <n v="4"/>
    <s v="Casual Connection   "/>
    <s v="3rd"/>
    <m/>
    <x v="0"/>
    <x v="1"/>
    <n v="100"/>
    <s v=""/>
    <n v="-100"/>
    <n v="140"/>
    <s v=""/>
    <n v="-140"/>
    <x v="3"/>
  </r>
  <r>
    <x v="63"/>
    <d v="1899-12-30T13:20:00"/>
    <x v="4"/>
    <n v="4"/>
    <n v="6"/>
    <s v="Deekay              "/>
    <s v="2nd"/>
    <m/>
    <x v="0"/>
    <x v="0"/>
    <n v="100"/>
    <s v=""/>
    <n v="-100"/>
    <n v="150"/>
    <s v=""/>
    <n v="-150"/>
    <x v="0"/>
  </r>
  <r>
    <x v="63"/>
    <d v="1899-12-30T14:35:00"/>
    <x v="4"/>
    <n v="6"/>
    <n v="3"/>
    <s v="Katsu               "/>
    <s v="1st"/>
    <n v="1.9"/>
    <x v="0"/>
    <x v="0"/>
    <n v="100"/>
    <n v="190"/>
    <n v="90"/>
    <n v="150"/>
    <n v="285"/>
    <n v="135"/>
    <x v="0"/>
  </r>
  <r>
    <x v="63"/>
    <d v="1899-12-30T15:15:00"/>
    <x v="4"/>
    <n v="7"/>
    <n v="6"/>
    <s v="Foxicon             "/>
    <s v="1st"/>
    <n v="3.7"/>
    <x v="0"/>
    <x v="0"/>
    <n v="100"/>
    <n v="370"/>
    <n v="270"/>
    <n v="150"/>
    <n v="555"/>
    <n v="405"/>
    <x v="0"/>
  </r>
  <r>
    <x v="64"/>
    <d v="1899-12-30T11:27:00"/>
    <x v="7"/>
    <n v="1"/>
    <n v="4"/>
    <s v="Aureus Angel        "/>
    <s v="1st"/>
    <n v="1.6"/>
    <x v="0"/>
    <x v="2"/>
    <n v="100"/>
    <n v="160"/>
    <n v="60"/>
    <n v="100"/>
    <n v="160"/>
    <n v="60"/>
    <x v="1"/>
  </r>
  <r>
    <x v="64"/>
    <d v="1899-12-30T15:30:00"/>
    <x v="7"/>
    <n v="8"/>
    <n v="10"/>
    <s v="Fearless Knight     "/>
    <m/>
    <m/>
    <x v="0"/>
    <x v="2"/>
    <n v="100"/>
    <s v=""/>
    <n v="-100"/>
    <n v="100"/>
    <s v=""/>
    <n v="-100"/>
    <x v="1"/>
  </r>
  <r>
    <x v="64"/>
    <d v="1899-12-30T16:04:00"/>
    <x v="7"/>
    <n v="9"/>
    <n v="11"/>
    <s v="I Am Azzurro        "/>
    <m/>
    <m/>
    <x v="0"/>
    <x v="2"/>
    <n v="100"/>
    <s v=""/>
    <n v="-100"/>
    <n v="100"/>
    <s v=""/>
    <n v="-100"/>
    <x v="1"/>
  </r>
  <r>
    <x v="65"/>
    <d v="1899-12-30T13:00:00"/>
    <x v="15"/>
    <n v="4"/>
    <n v="8"/>
    <s v="Fall For Cindy      "/>
    <m/>
    <m/>
    <x v="0"/>
    <x v="1"/>
    <n v="100"/>
    <s v=""/>
    <n v="-100"/>
    <n v="140"/>
    <s v=""/>
    <n v="-140"/>
    <x v="0"/>
  </r>
  <r>
    <x v="65"/>
    <d v="1899-12-30T14:25:00"/>
    <x v="4"/>
    <n v="5"/>
    <n v="6"/>
    <s v="Seonee              "/>
    <m/>
    <m/>
    <x v="0"/>
    <x v="0"/>
    <n v="100"/>
    <s v=""/>
    <n v="-100"/>
    <n v="150"/>
    <s v=""/>
    <n v="-150"/>
    <x v="0"/>
  </r>
  <r>
    <x v="65"/>
    <d v="1899-12-30T15:00:00"/>
    <x v="4"/>
    <n v="6"/>
    <n v="2"/>
    <s v="Dashing             "/>
    <s v="1st"/>
    <n v="3.4"/>
    <x v="0"/>
    <x v="0"/>
    <n v="100"/>
    <n v="340"/>
    <n v="240"/>
    <n v="150"/>
    <n v="510"/>
    <n v="360"/>
    <x v="0"/>
  </r>
  <r>
    <x v="65"/>
    <d v="1899-12-30T16:20:00"/>
    <x v="4"/>
    <n v="8"/>
    <n v="3"/>
    <s v="Gunstock            "/>
    <s v="1st"/>
    <n v="3.4"/>
    <x v="0"/>
    <x v="0"/>
    <n v="100"/>
    <n v="340"/>
    <n v="240"/>
    <n v="150"/>
    <n v="510"/>
    <n v="360"/>
    <x v="0"/>
  </r>
  <r>
    <x v="66"/>
    <d v="1899-12-30T14:45:00"/>
    <x v="4"/>
    <n v="5"/>
    <n v="9"/>
    <s v="Squad               "/>
    <s v="1st"/>
    <n v="3.5"/>
    <x v="0"/>
    <x v="0"/>
    <n v="100"/>
    <n v="350"/>
    <n v="250"/>
    <n v="110"/>
    <n v="385"/>
    <n v="275"/>
    <x v="1"/>
  </r>
  <r>
    <x v="66"/>
    <d v="1899-12-30T15:10:00"/>
    <x v="8"/>
    <n v="5"/>
    <n v="7"/>
    <s v="Look Only           "/>
    <m/>
    <m/>
    <x v="0"/>
    <x v="1"/>
    <n v="100"/>
    <s v=""/>
    <n v="-100"/>
    <n v="120"/>
    <s v=""/>
    <n v="-120"/>
    <x v="1"/>
  </r>
  <r>
    <x v="66"/>
    <d v="1899-12-30T15:20:00"/>
    <x v="4"/>
    <n v="6"/>
    <n v="4"/>
    <s v="Brooklyn Boss       "/>
    <s v="3rd"/>
    <m/>
    <x v="0"/>
    <x v="0"/>
    <n v="100"/>
    <s v=""/>
    <n v="-100"/>
    <n v="110"/>
    <s v=""/>
    <n v="-110"/>
    <x v="1"/>
  </r>
  <r>
    <x v="66"/>
    <d v="1899-12-30T16:20:00"/>
    <x v="8"/>
    <n v="7"/>
    <n v="10"/>
    <s v="Semana              "/>
    <s v="1st"/>
    <n v="2.35"/>
    <x v="0"/>
    <x v="1"/>
    <n v="100"/>
    <n v="235"/>
    <n v="135"/>
    <n v="120"/>
    <n v="282"/>
    <n v="162"/>
    <x v="1"/>
  </r>
  <r>
    <x v="67"/>
    <d v="1899-12-30T12:30:00"/>
    <x v="0"/>
    <n v="2"/>
    <n v="8"/>
    <s v="Private Jumbo       "/>
    <s v="2nd"/>
    <m/>
    <x v="0"/>
    <x v="0"/>
    <n v="100"/>
    <s v=""/>
    <n v="-100"/>
    <n v="150"/>
    <s v=""/>
    <n v="-150"/>
    <x v="0"/>
  </r>
  <r>
    <x v="67"/>
    <d v="1899-12-30T14:50:00"/>
    <x v="0"/>
    <n v="6"/>
    <n v="4"/>
    <s v="Djumbuck            "/>
    <s v="2nd"/>
    <m/>
    <x v="0"/>
    <x v="0"/>
    <n v="100"/>
    <s v=""/>
    <n v="-100"/>
    <n v="140"/>
    <s v=""/>
    <n v="-140"/>
    <x v="0"/>
  </r>
  <r>
    <x v="68"/>
    <d v="1899-12-30T14:35:00"/>
    <x v="6"/>
    <n v="4"/>
    <n v="8"/>
    <s v="Overlord            "/>
    <m/>
    <m/>
    <x v="0"/>
    <x v="1"/>
    <n v="100"/>
    <s v=""/>
    <n v="-100"/>
    <n v="120"/>
    <s v=""/>
    <n v="-120"/>
    <x v="1"/>
  </r>
  <r>
    <x v="69"/>
    <d v="1899-12-30T12:45:00"/>
    <x v="2"/>
    <n v="4"/>
    <n v="6"/>
    <s v="Devils Throat       "/>
    <s v="1st"/>
    <n v="4"/>
    <x v="0"/>
    <x v="1"/>
    <n v="100"/>
    <n v="400"/>
    <n v="300"/>
    <n v="140"/>
    <n v="560"/>
    <n v="420"/>
    <x v="0"/>
  </r>
  <r>
    <x v="69"/>
    <d v="1899-12-30T14:10:00"/>
    <x v="0"/>
    <n v="5"/>
    <n v="14"/>
    <s v="Yarrawonga          "/>
    <m/>
    <m/>
    <x v="0"/>
    <x v="0"/>
    <n v="100"/>
    <s v=""/>
    <n v="-100"/>
    <n v="150"/>
    <s v=""/>
    <n v="-150"/>
    <x v="0"/>
  </r>
  <r>
    <x v="69"/>
    <d v="1899-12-30T14:30:00"/>
    <x v="2"/>
    <n v="7"/>
    <n v="6"/>
    <s v="Union Gap           "/>
    <m/>
    <m/>
    <x v="0"/>
    <x v="1"/>
    <n v="100"/>
    <s v=""/>
    <n v="-100"/>
    <n v="140"/>
    <s v=""/>
    <n v="-140"/>
    <x v="0"/>
  </r>
  <r>
    <x v="70"/>
    <d v="1899-12-30T14:00:00"/>
    <x v="16"/>
    <n v="3"/>
    <n v="9"/>
    <s v="Dakarai             "/>
    <m/>
    <m/>
    <x v="0"/>
    <x v="1"/>
    <n v="100"/>
    <s v=""/>
    <n v="-100"/>
    <n v="120"/>
    <s v=""/>
    <n v="-120"/>
    <x v="1"/>
  </r>
  <r>
    <x v="70"/>
    <d v="1899-12-30T14:53:00"/>
    <x v="5"/>
    <n v="5"/>
    <n v="12"/>
    <s v="Mr Galazi           "/>
    <s v="3rd"/>
    <m/>
    <x v="0"/>
    <x v="2"/>
    <n v="100"/>
    <s v=""/>
    <n v="-100"/>
    <n v="100"/>
    <s v=""/>
    <n v="-100"/>
    <x v="1"/>
  </r>
  <r>
    <x v="71"/>
    <d v="1899-12-30T14:10:00"/>
    <x v="4"/>
    <n v="5"/>
    <n v="12"/>
    <s v="Powerful Eagle      "/>
    <m/>
    <m/>
    <x v="0"/>
    <x v="0"/>
    <n v="100"/>
    <s v=""/>
    <n v="-100"/>
    <n v="150"/>
    <s v=""/>
    <n v="-150"/>
    <x v="0"/>
  </r>
  <r>
    <x v="71"/>
    <d v="1899-12-30T14:45:00"/>
    <x v="4"/>
    <n v="6"/>
    <n v="7"/>
    <s v="Katsu               "/>
    <s v="3rd"/>
    <m/>
    <x v="0"/>
    <x v="0"/>
    <n v="100"/>
    <s v=""/>
    <n v="-100"/>
    <n v="150"/>
    <s v=""/>
    <n v="-150"/>
    <x v="0"/>
  </r>
  <r>
    <x v="71"/>
    <d v="1899-12-30T16:25:00"/>
    <x v="3"/>
    <n v="10"/>
    <n v="7"/>
    <s v="Phearson            "/>
    <s v="1st"/>
    <n v="5.5"/>
    <x v="0"/>
    <x v="1"/>
    <n v="100"/>
    <n v="550"/>
    <n v="450"/>
    <n v="140"/>
    <n v="770"/>
    <n v="630"/>
    <x v="0"/>
  </r>
  <r>
    <x v="72"/>
    <d v="1899-12-30T14:53:00"/>
    <x v="5"/>
    <n v="5"/>
    <n v="5"/>
    <s v="Starzam             "/>
    <s v="1st"/>
    <n v="5.5"/>
    <x v="0"/>
    <x v="2"/>
    <n v="100"/>
    <n v="550"/>
    <n v="450"/>
    <n v="100"/>
    <n v="550"/>
    <n v="450"/>
    <x v="1"/>
  </r>
  <r>
    <x v="72"/>
    <d v="1899-12-30T15:10:00"/>
    <x v="6"/>
    <n v="5"/>
    <n v="12"/>
    <s v="Cream Rises         "/>
    <m/>
    <m/>
    <x v="0"/>
    <x v="1"/>
    <n v="100"/>
    <s v=""/>
    <n v="-100"/>
    <n v="120"/>
    <s v=""/>
    <n v="-120"/>
    <x v="1"/>
  </r>
  <r>
    <x v="73"/>
    <d v="1899-12-30T14:18:00"/>
    <x v="5"/>
    <n v="5"/>
    <n v="2"/>
    <s v="Eaglemont           "/>
    <s v="2nd"/>
    <m/>
    <x v="0"/>
    <x v="2"/>
    <n v="100"/>
    <s v=""/>
    <n v="-100"/>
    <n v="100"/>
    <s v=""/>
    <n v="-100"/>
    <x v="1"/>
  </r>
  <r>
    <x v="73"/>
    <d v="1899-12-30T15:28:00"/>
    <x v="5"/>
    <n v="7"/>
    <n v="12"/>
    <s v="Black On Beauty     "/>
    <s v="2nd"/>
    <m/>
    <x v="0"/>
    <x v="2"/>
    <n v="100"/>
    <s v=""/>
    <n v="-100"/>
    <n v="100"/>
    <s v=""/>
    <n v="-100"/>
    <x v="1"/>
  </r>
  <r>
    <x v="74"/>
    <d v="1899-12-30T15:05:00"/>
    <x v="3"/>
    <n v="8"/>
    <n v="5"/>
    <s v="Conscript           "/>
    <m/>
    <m/>
    <x v="0"/>
    <x v="1"/>
    <n v="100"/>
    <s v=""/>
    <n v="-100"/>
    <n v="140"/>
    <s v=""/>
    <n v="-140"/>
    <x v="0"/>
  </r>
  <r>
    <x v="74"/>
    <d v="1899-12-30T16:20:00"/>
    <x v="3"/>
    <n v="10"/>
    <n v="4"/>
    <s v="Phearson            "/>
    <s v="2nd"/>
    <m/>
    <x v="0"/>
    <x v="1"/>
    <n v="100"/>
    <s v=""/>
    <n v="-100"/>
    <n v="140"/>
    <s v=""/>
    <n v="-140"/>
    <x v="0"/>
  </r>
  <r>
    <x v="75"/>
    <d v="1899-12-30T14:10:00"/>
    <x v="4"/>
    <n v="4"/>
    <n v="5"/>
    <s v="Viviane             "/>
    <s v="1st"/>
    <n v="5.5"/>
    <x v="0"/>
    <x v="0"/>
    <n v="100"/>
    <n v="550"/>
    <n v="450"/>
    <n v="110"/>
    <n v="605"/>
    <n v="495"/>
    <x v="1"/>
  </r>
  <r>
    <x v="75"/>
    <d v="1899-12-30T15:20:00"/>
    <x v="4"/>
    <n v="6"/>
    <n v="2"/>
    <s v="Riverplate          "/>
    <s v="1st"/>
    <n v="4.5999999999999996"/>
    <x v="0"/>
    <x v="0"/>
    <n v="100"/>
    <n v="459.99999999999994"/>
    <n v="359.99999999999994"/>
    <n v="110"/>
    <n v="505.99999999999994"/>
    <n v="395.99999999999994"/>
    <x v="1"/>
  </r>
  <r>
    <x v="75"/>
    <d v="1899-12-30T16:03:00"/>
    <x v="5"/>
    <n v="7"/>
    <n v="13"/>
    <s v="Arts Object         "/>
    <s v="1st"/>
    <n v="4.3"/>
    <x v="0"/>
    <x v="2"/>
    <n v="100"/>
    <n v="430"/>
    <n v="330"/>
    <n v="100"/>
    <n v="430"/>
    <n v="330"/>
    <x v="1"/>
  </r>
  <r>
    <x v="76"/>
    <d v="1899-12-30T13:35:00"/>
    <x v="0"/>
    <n v="4"/>
    <n v="7"/>
    <s v="Sigh                "/>
    <s v="1st"/>
    <n v="2.7"/>
    <x v="0"/>
    <x v="0"/>
    <n v="100"/>
    <n v="270"/>
    <n v="170"/>
    <n v="140"/>
    <n v="378"/>
    <n v="238"/>
    <x v="0"/>
  </r>
  <r>
    <x v="76"/>
    <d v="1899-12-30T14:10:00"/>
    <x v="0"/>
    <n v="5"/>
    <n v="9"/>
    <s v="Dazzling Lucy       "/>
    <s v="2nd"/>
    <m/>
    <x v="0"/>
    <x v="0"/>
    <n v="100"/>
    <s v=""/>
    <n v="-100"/>
    <n v="150"/>
    <s v=""/>
    <n v="-150"/>
    <x v="0"/>
  </r>
  <r>
    <x v="76"/>
    <d v="1899-12-30T15:45:00"/>
    <x v="2"/>
    <n v="9"/>
    <n v="4"/>
    <s v="Space Tracker       "/>
    <m/>
    <m/>
    <x v="0"/>
    <x v="1"/>
    <n v="100"/>
    <s v=""/>
    <n v="-100"/>
    <n v="140"/>
    <s v=""/>
    <n v="-140"/>
    <x v="0"/>
  </r>
  <r>
    <x v="77"/>
    <d v="1899-12-30T14:53:00"/>
    <x v="5"/>
    <n v="6"/>
    <n v="8"/>
    <s v="Von Bee             "/>
    <m/>
    <m/>
    <x v="0"/>
    <x v="2"/>
    <n v="100"/>
    <s v=""/>
    <n v="-100"/>
    <n v="100"/>
    <s v=""/>
    <n v="-100"/>
    <x v="1"/>
  </r>
  <r>
    <x v="78"/>
    <d v="1899-12-30T15:05:00"/>
    <x v="3"/>
    <n v="8"/>
    <n v="10"/>
    <s v="Ucalledit           "/>
    <s v="1st"/>
    <n v="10.7"/>
    <x v="0"/>
    <x v="1"/>
    <n v="100"/>
    <n v="1070"/>
    <n v="970"/>
    <n v="140"/>
    <n v="1498"/>
    <n v="1358"/>
    <x v="0"/>
  </r>
  <r>
    <x v="79"/>
    <d v="1899-12-30T14:00:00"/>
    <x v="6"/>
    <n v="3"/>
    <n v="9"/>
    <s v="Burnett             "/>
    <m/>
    <m/>
    <x v="0"/>
    <x v="1"/>
    <n v="100"/>
    <s v=""/>
    <n v="-100"/>
    <n v="120"/>
    <s v=""/>
    <n v="-120"/>
    <x v="1"/>
  </r>
  <r>
    <x v="79"/>
    <d v="1899-12-30T14:53:00"/>
    <x v="7"/>
    <n v="5"/>
    <n v="6"/>
    <s v="Roll Up             "/>
    <m/>
    <m/>
    <x v="0"/>
    <x v="2"/>
    <n v="100"/>
    <s v=""/>
    <n v="-100"/>
    <n v="100"/>
    <s v=""/>
    <n v="-100"/>
    <x v="1"/>
  </r>
  <r>
    <x v="80"/>
    <d v="1899-12-30T11:35:00"/>
    <x v="2"/>
    <n v="2"/>
    <n v="1"/>
    <s v="Semana              "/>
    <s v="1st"/>
    <n v="1.8"/>
    <x v="0"/>
    <x v="1"/>
    <n v="100"/>
    <n v="180"/>
    <n v="80"/>
    <n v="140"/>
    <n v="252"/>
    <n v="112"/>
    <x v="0"/>
  </r>
  <r>
    <x v="80"/>
    <d v="1899-12-30T12:25:00"/>
    <x v="0"/>
    <n v="2"/>
    <n v="1"/>
    <s v="Seonee              "/>
    <s v="1st"/>
    <n v="4.2"/>
    <x v="0"/>
    <x v="0"/>
    <n v="100"/>
    <n v="420"/>
    <n v="320"/>
    <n v="140"/>
    <n v="588"/>
    <n v="448"/>
    <x v="0"/>
  </r>
  <r>
    <x v="81"/>
    <d v="1899-12-30T13:00:00"/>
    <x v="10"/>
    <n v="2"/>
    <n v="2"/>
    <s v="Botany              "/>
    <s v="2nd"/>
    <m/>
    <x v="0"/>
    <x v="0"/>
    <n v="100"/>
    <s v=""/>
    <n v="-100"/>
    <n v="110"/>
    <s v=""/>
    <n v="-110"/>
    <x v="1"/>
  </r>
  <r>
    <x v="81"/>
    <d v="1899-12-30T14:10:00"/>
    <x v="10"/>
    <n v="4"/>
    <n v="3"/>
    <s v="Mrs Chrissie        "/>
    <s v="2nd"/>
    <m/>
    <x v="0"/>
    <x v="0"/>
    <n v="100"/>
    <s v=""/>
    <n v="-100"/>
    <n v="110"/>
    <s v=""/>
    <n v="-110"/>
    <x v="1"/>
  </r>
  <r>
    <x v="81"/>
    <d v="1899-12-30T14:45:00"/>
    <x v="10"/>
    <n v="5"/>
    <n v="5"/>
    <s v="Stripped Back       "/>
    <m/>
    <m/>
    <x v="0"/>
    <x v="0"/>
    <n v="100"/>
    <s v=""/>
    <n v="-100"/>
    <n v="110"/>
    <s v=""/>
    <n v="-110"/>
    <x v="1"/>
  </r>
  <r>
    <x v="81"/>
    <d v="1899-12-30T16:03:00"/>
    <x v="7"/>
    <n v="7"/>
    <n v="15"/>
    <s v="Black On Beauty     "/>
    <s v="1st"/>
    <n v="1.75"/>
    <x v="0"/>
    <x v="2"/>
    <n v="100"/>
    <n v="175"/>
    <n v="75"/>
    <n v="100"/>
    <n v="175"/>
    <n v="75"/>
    <x v="1"/>
  </r>
  <r>
    <x v="82"/>
    <d v="1899-12-30T13:28:00"/>
    <x v="5"/>
    <n v="4"/>
    <n v="14"/>
    <s v="Skidamarink         "/>
    <s v="1st"/>
    <n v="4.0999999999999996"/>
    <x v="0"/>
    <x v="2"/>
    <n v="100"/>
    <n v="409.99999999999994"/>
    <n v="309.99999999999994"/>
    <n v="140"/>
    <n v="574"/>
    <n v="434"/>
    <x v="0"/>
  </r>
  <r>
    <x v="83"/>
    <d v="1899-12-30T15:45:00"/>
    <x v="16"/>
    <n v="6"/>
    <n v="6"/>
    <s v="Mr Kennedy          "/>
    <s v="2nd"/>
    <m/>
    <x v="0"/>
    <x v="1"/>
    <n v="100"/>
    <s v=""/>
    <n v="-100"/>
    <n v="120"/>
    <s v=""/>
    <n v="-120"/>
    <x v="1"/>
  </r>
  <r>
    <x v="83"/>
    <d v="1899-12-30T16:20:00"/>
    <x v="16"/>
    <n v="7"/>
    <n v="4"/>
    <s v="Fuller              "/>
    <m/>
    <m/>
    <x v="0"/>
    <x v="1"/>
    <n v="100"/>
    <s v=""/>
    <n v="-100"/>
    <n v="120"/>
    <s v=""/>
    <n v="-120"/>
    <x v="1"/>
  </r>
  <r>
    <x v="84"/>
    <d v="1899-12-30T14:45:00"/>
    <x v="4"/>
    <n v="5"/>
    <n v="6"/>
    <s v="Clock Strikes       "/>
    <s v="2nd"/>
    <m/>
    <x v="0"/>
    <x v="0"/>
    <n v="100"/>
    <s v=""/>
    <n v="-100"/>
    <n v="110"/>
    <s v=""/>
    <n v="-110"/>
    <x v="1"/>
  </r>
  <r>
    <x v="84"/>
    <d v="1899-12-30T15:20:00"/>
    <x v="4"/>
    <n v="6"/>
    <n v="1"/>
    <s v="Neverstandingstill  "/>
    <s v="1st"/>
    <n v="8"/>
    <x v="0"/>
    <x v="0"/>
    <n v="100"/>
    <n v="800"/>
    <n v="700"/>
    <n v="110"/>
    <n v="880"/>
    <n v="770"/>
    <x v="1"/>
  </r>
  <r>
    <x v="85"/>
    <d v="1899-12-30T15:45:00"/>
    <x v="1"/>
    <n v="7"/>
    <n v="7"/>
    <s v="Big Watch           "/>
    <s v="3rd"/>
    <m/>
    <x v="0"/>
    <x v="0"/>
    <n v="100"/>
    <s v=""/>
    <n v="-100"/>
    <n v="140"/>
    <s v=""/>
    <n v="-140"/>
    <x v="0"/>
  </r>
  <r>
    <x v="85"/>
    <d v="1899-12-30T16:05:00"/>
    <x v="2"/>
    <n v="9"/>
    <n v="8"/>
    <s v="Omni Man            "/>
    <s v="1st"/>
    <n v="2.1"/>
    <x v="0"/>
    <x v="1"/>
    <n v="100"/>
    <n v="210"/>
    <n v="110"/>
    <n v="140"/>
    <n v="294"/>
    <n v="154"/>
    <x v="0"/>
  </r>
  <r>
    <x v="85"/>
    <d v="1899-12-30T16:20:00"/>
    <x v="1"/>
    <n v="8"/>
    <n v="2"/>
    <s v="General Beau        "/>
    <s v="2nd"/>
    <m/>
    <x v="0"/>
    <x v="0"/>
    <n v="100"/>
    <s v=""/>
    <n v="-100"/>
    <n v="140"/>
    <s v=""/>
    <n v="-140"/>
    <x v="0"/>
  </r>
  <r>
    <x v="86"/>
    <d v="1899-12-30T13:00:00"/>
    <x v="4"/>
    <n v="2"/>
    <n v="5"/>
    <s v="Twin Perfection     "/>
    <s v="1st"/>
    <n v="3.4"/>
    <x v="0"/>
    <x v="0"/>
    <n v="100"/>
    <n v="340"/>
    <n v="240"/>
    <n v="110"/>
    <n v="374"/>
    <n v="264"/>
    <x v="1"/>
  </r>
  <r>
    <x v="86"/>
    <d v="1899-12-30T16:20:00"/>
    <x v="16"/>
    <n v="7"/>
    <n v="4"/>
    <s v="Little Beginnings   "/>
    <m/>
    <m/>
    <x v="0"/>
    <x v="1"/>
    <n v="100"/>
    <s v=""/>
    <n v="-100"/>
    <n v="120"/>
    <s v=""/>
    <n v="-120"/>
    <x v="1"/>
  </r>
  <r>
    <x v="87"/>
    <d v="1899-12-30T13:58:00"/>
    <x v="7"/>
    <n v="5"/>
    <n v="8"/>
    <s v="Bubbas Bay          "/>
    <s v="1st"/>
    <n v="4.2"/>
    <x v="0"/>
    <x v="2"/>
    <n v="100"/>
    <n v="420"/>
    <n v="320"/>
    <n v="140"/>
    <n v="588"/>
    <n v="448"/>
    <x v="0"/>
  </r>
  <r>
    <x v="87"/>
    <d v="1899-12-30T16:50:00"/>
    <x v="2"/>
    <n v="10"/>
    <n v="14"/>
    <s v="Amor Victorious     "/>
    <s v="1st"/>
    <n v="4.2"/>
    <x v="0"/>
    <x v="1"/>
    <n v="100"/>
    <n v="420"/>
    <n v="320"/>
    <n v="140"/>
    <n v="588"/>
    <n v="448"/>
    <x v="0"/>
  </r>
  <r>
    <x v="88"/>
    <d v="1899-12-30T13:35:00"/>
    <x v="4"/>
    <n v="3"/>
    <n v="1"/>
    <s v="Clock Strikes       "/>
    <m/>
    <m/>
    <x v="0"/>
    <x v="0"/>
    <n v="100"/>
    <s v=""/>
    <n v="-100"/>
    <n v="110"/>
    <s v=""/>
    <n v="-110"/>
    <x v="1"/>
  </r>
  <r>
    <x v="88"/>
    <d v="1899-12-30T13:43:00"/>
    <x v="5"/>
    <n v="2"/>
    <n v="3"/>
    <s v="Cash Me             "/>
    <m/>
    <m/>
    <x v="0"/>
    <x v="2"/>
    <n v="100"/>
    <s v=""/>
    <n v="-100"/>
    <n v="100"/>
    <s v=""/>
    <n v="-100"/>
    <x v="1"/>
  </r>
  <r>
    <x v="88"/>
    <d v="1899-12-30T15:45:00"/>
    <x v="6"/>
    <n v="5"/>
    <n v="4"/>
    <s v="Lolly Yeats         "/>
    <s v="1st"/>
    <n v="3.3"/>
    <x v="0"/>
    <x v="1"/>
    <n v="100"/>
    <n v="330"/>
    <n v="230"/>
    <n v="120"/>
    <n v="396"/>
    <n v="276"/>
    <x v="1"/>
  </r>
  <r>
    <x v="88"/>
    <d v="1899-12-30T15:55:00"/>
    <x v="4"/>
    <n v="7"/>
    <n v="8"/>
    <s v="Rheinberg           "/>
    <s v="1st"/>
    <n v="1.75"/>
    <x v="0"/>
    <x v="0"/>
    <n v="100"/>
    <n v="175"/>
    <n v="75"/>
    <n v="110"/>
    <n v="192.5"/>
    <n v="82.5"/>
    <x v="1"/>
  </r>
  <r>
    <x v="88"/>
    <d v="1899-12-30T16:20:00"/>
    <x v="6"/>
    <n v="6"/>
    <n v="11"/>
    <s v="Stars And Bars      "/>
    <m/>
    <m/>
    <x v="0"/>
    <x v="1"/>
    <n v="100"/>
    <s v=""/>
    <n v="-100"/>
    <n v="120"/>
    <s v=""/>
    <n v="-120"/>
    <x v="1"/>
  </r>
  <r>
    <x v="88"/>
    <d v="1899-12-30T16:30:00"/>
    <x v="4"/>
    <n v="8"/>
    <n v="1"/>
    <s v="Nunthorpe           "/>
    <s v="2nd"/>
    <m/>
    <x v="0"/>
    <x v="0"/>
    <n v="100"/>
    <s v=""/>
    <n v="-100"/>
    <n v="110"/>
    <s v=""/>
    <n v="-110"/>
    <x v="1"/>
  </r>
  <r>
    <x v="88"/>
    <d v="1899-12-30T16:55:00"/>
    <x v="6"/>
    <n v="7"/>
    <n v="6"/>
    <s v="Boss                "/>
    <m/>
    <m/>
    <x v="0"/>
    <x v="1"/>
    <n v="100"/>
    <s v=""/>
    <n v="-100"/>
    <n v="120"/>
    <s v=""/>
    <n v="-120"/>
    <x v="1"/>
  </r>
  <r>
    <x v="89"/>
    <d v="1899-12-30T12:25:00"/>
    <x v="13"/>
    <n v="2"/>
    <n v="4"/>
    <s v="Twin Perfection     "/>
    <s v="1st"/>
    <n v="2.2000000000000002"/>
    <x v="0"/>
    <x v="0"/>
    <n v="100"/>
    <n v="220.00000000000003"/>
    <n v="120.00000000000003"/>
    <n v="150"/>
    <n v="330"/>
    <n v="180"/>
    <x v="0"/>
  </r>
  <r>
    <x v="89"/>
    <d v="1899-12-30T15:20:00"/>
    <x v="13"/>
    <n v="7"/>
    <n v="5"/>
    <s v="Flash Flood         "/>
    <s v="3rd"/>
    <m/>
    <x v="0"/>
    <x v="0"/>
    <n v="100"/>
    <s v=""/>
    <n v="-100"/>
    <n v="150"/>
    <s v=""/>
    <n v="-150"/>
    <x v="0"/>
  </r>
  <r>
    <x v="89"/>
    <d v="1899-12-30T16:35:00"/>
    <x v="13"/>
    <n v="9"/>
    <n v="8"/>
    <s v="Inundation          "/>
    <m/>
    <m/>
    <x v="0"/>
    <x v="0"/>
    <n v="100"/>
    <s v=""/>
    <n v="-100"/>
    <n v="150"/>
    <s v=""/>
    <n v="-150"/>
    <x v="0"/>
  </r>
  <r>
    <x v="90"/>
    <d v="1899-12-30T13:00:00"/>
    <x v="10"/>
    <n v="1"/>
    <n v="1"/>
    <s v="Dodgy One           "/>
    <s v="3rd"/>
    <m/>
    <x v="0"/>
    <x v="0"/>
    <n v="100"/>
    <s v=""/>
    <n v="-100"/>
    <n v="110"/>
    <s v=""/>
    <n v="-110"/>
    <x v="1"/>
  </r>
  <r>
    <x v="90"/>
    <d v="1899-12-30T14:10:00"/>
    <x v="10"/>
    <n v="3"/>
    <n v="1"/>
    <s v="Coincide            "/>
    <s v="1st"/>
    <n v="3.1"/>
    <x v="0"/>
    <x v="0"/>
    <n v="100"/>
    <n v="310"/>
    <n v="210"/>
    <n v="110"/>
    <n v="341"/>
    <n v="231"/>
    <x v="1"/>
  </r>
  <r>
    <x v="90"/>
    <d v="1899-12-30T16:03:00"/>
    <x v="7"/>
    <n v="7"/>
    <n v="3"/>
    <s v="Kokonotsu           "/>
    <s v="1st"/>
    <n v="2.2000000000000002"/>
    <x v="0"/>
    <x v="2"/>
    <n v="100"/>
    <n v="220.00000000000003"/>
    <n v="120.00000000000003"/>
    <n v="100"/>
    <n v="220.00000000000003"/>
    <n v="120.00000000000003"/>
    <x v="1"/>
  </r>
  <r>
    <x v="90"/>
    <d v="1899-12-30T16:30:00"/>
    <x v="10"/>
    <n v="7"/>
    <n v="3"/>
    <s v="Miss Take           "/>
    <m/>
    <m/>
    <x v="0"/>
    <x v="0"/>
    <n v="100"/>
    <s v=""/>
    <n v="-100"/>
    <n v="110"/>
    <s v=""/>
    <n v="-110"/>
    <x v="1"/>
  </r>
  <r>
    <x v="90"/>
    <d v="1899-12-30T17:05:00"/>
    <x v="10"/>
    <n v="8"/>
    <n v="13"/>
    <s v="Extratwo            "/>
    <s v="1st"/>
    <n v="1.85"/>
    <x v="0"/>
    <x v="0"/>
    <n v="100"/>
    <n v="185"/>
    <n v="85"/>
    <n v="110"/>
    <n v="203.5"/>
    <n v="93.5"/>
    <x v="1"/>
  </r>
  <r>
    <x v="91"/>
    <d v="1899-12-30T13:55:00"/>
    <x v="3"/>
    <n v="5"/>
    <n v="9"/>
    <s v="Kalino              "/>
    <m/>
    <m/>
    <x v="0"/>
    <x v="1"/>
    <n v="100"/>
    <s v=""/>
    <n v="-100"/>
    <n v="140"/>
    <s v=""/>
    <n v="-140"/>
    <x v="0"/>
  </r>
  <r>
    <x v="91"/>
    <d v="1899-12-30T14:03:00"/>
    <x v="5"/>
    <n v="5"/>
    <n v="6"/>
    <s v="Cash Me             "/>
    <s v="1st"/>
    <n v="4.4000000000000004"/>
    <x v="0"/>
    <x v="2"/>
    <n v="100"/>
    <n v="440.00000000000006"/>
    <n v="340.00000000000006"/>
    <n v="140"/>
    <n v="616"/>
    <n v="476"/>
    <x v="0"/>
  </r>
  <r>
    <x v="92"/>
    <d v="1899-12-30T15:10:00"/>
    <x v="8"/>
    <n v="4"/>
    <n v="10"/>
    <s v="Boston Rocks        "/>
    <s v="2nd"/>
    <m/>
    <x v="0"/>
    <x v="1"/>
    <n v="100"/>
    <s v=""/>
    <n v="-100"/>
    <n v="120"/>
    <s v=""/>
    <n v="-120"/>
    <x v="1"/>
  </r>
  <r>
    <x v="92"/>
    <d v="1899-12-30T16:30:00"/>
    <x v="10"/>
    <n v="7"/>
    <n v="9"/>
    <s v="Bews                "/>
    <s v="2nd"/>
    <m/>
    <x v="0"/>
    <x v="0"/>
    <n v="100"/>
    <s v=""/>
    <n v="-100"/>
    <n v="110"/>
    <s v=""/>
    <n v="-110"/>
    <x v="1"/>
  </r>
  <r>
    <x v="92"/>
    <d v="1899-12-30T16:55:00"/>
    <x v="8"/>
    <n v="7"/>
    <n v="8"/>
    <s v="Biographer          "/>
    <s v="1st"/>
    <n v="3.3"/>
    <x v="0"/>
    <x v="1"/>
    <n v="100"/>
    <n v="330"/>
    <n v="230"/>
    <n v="120"/>
    <n v="396"/>
    <n v="276"/>
    <x v="1"/>
  </r>
  <r>
    <x v="93"/>
    <d v="1899-12-30T12:55:00"/>
    <x v="2"/>
    <n v="3"/>
    <n v="9"/>
    <s v="Sweysive            "/>
    <m/>
    <m/>
    <x v="0"/>
    <x v="1"/>
    <n v="100"/>
    <s v=""/>
    <n v="-100"/>
    <n v="140"/>
    <s v=""/>
    <n v="-140"/>
    <x v="0"/>
  </r>
  <r>
    <x v="93"/>
    <d v="1899-12-30T13:30:00"/>
    <x v="2"/>
    <n v="4"/>
    <n v="13"/>
    <s v="Vain Invader        "/>
    <m/>
    <m/>
    <x v="0"/>
    <x v="1"/>
    <n v="100"/>
    <s v=""/>
    <n v="-100"/>
    <n v="140"/>
    <s v=""/>
    <n v="-140"/>
    <x v="0"/>
  </r>
  <r>
    <x v="93"/>
    <d v="1899-12-30T16:45:00"/>
    <x v="13"/>
    <n v="8"/>
    <n v="8"/>
    <s v="Omni Man            "/>
    <m/>
    <m/>
    <x v="0"/>
    <x v="0"/>
    <n v="100"/>
    <s v=""/>
    <n v="-100"/>
    <n v="150"/>
    <s v=""/>
    <n v="-150"/>
    <x v="0"/>
  </r>
  <r>
    <x v="93"/>
    <d v="1899-12-30T17:05:00"/>
    <x v="2"/>
    <n v="10"/>
    <n v="12"/>
    <s v="Diamond Dealer      "/>
    <s v="1st"/>
    <n v="3.9"/>
    <x v="0"/>
    <x v="1"/>
    <n v="100"/>
    <n v="390"/>
    <n v="290"/>
    <n v="140"/>
    <n v="546"/>
    <n v="406"/>
    <x v="0"/>
  </r>
  <r>
    <x v="93"/>
    <d v="1899-12-30T17:15:00"/>
    <x v="13"/>
    <n v="9"/>
    <n v="6"/>
    <s v="Deny Knowledge      "/>
    <s v="1st"/>
    <n v="5.0999999999999996"/>
    <x v="0"/>
    <x v="0"/>
    <n v="100"/>
    <n v="509.99999999999994"/>
    <n v="409.99999999999994"/>
    <n v="150"/>
    <n v="765"/>
    <n v="615"/>
    <x v="0"/>
  </r>
  <r>
    <x v="94"/>
    <d v="1899-12-30T13:35:00"/>
    <x v="4"/>
    <n v="2"/>
    <n v="2"/>
    <s v="Bond Street Beau    "/>
    <m/>
    <m/>
    <x v="0"/>
    <x v="0"/>
    <n v="100"/>
    <s v=""/>
    <n v="-100"/>
    <n v="110"/>
    <s v=""/>
    <n v="-110"/>
    <x v="1"/>
  </r>
  <r>
    <x v="94"/>
    <d v="1899-12-30T14:00:00"/>
    <x v="6"/>
    <n v="2"/>
    <n v="8"/>
    <s v="Hampton Queen       "/>
    <s v="2nd"/>
    <m/>
    <x v="0"/>
    <x v="1"/>
    <n v="100"/>
    <s v=""/>
    <n v="-100"/>
    <n v="120"/>
    <s v=""/>
    <n v="-120"/>
    <x v="1"/>
  </r>
  <r>
    <x v="94"/>
    <d v="1899-12-30T14:18:00"/>
    <x v="5"/>
    <n v="4"/>
    <n v="11"/>
    <s v="Star Seeker         "/>
    <m/>
    <m/>
    <x v="0"/>
    <x v="2"/>
    <n v="100"/>
    <s v=""/>
    <n v="-100"/>
    <n v="100"/>
    <s v=""/>
    <n v="-100"/>
    <x v="1"/>
  </r>
  <r>
    <x v="94"/>
    <d v="1899-12-30T15:20:00"/>
    <x v="4"/>
    <n v="5"/>
    <n v="5"/>
    <s v="Struck Gold         "/>
    <s v="2nd"/>
    <m/>
    <x v="0"/>
    <x v="0"/>
    <n v="100"/>
    <s v=""/>
    <n v="-100"/>
    <n v="110"/>
    <s v=""/>
    <n v="-110"/>
    <x v="1"/>
  </r>
  <r>
    <x v="95"/>
    <d v="1899-12-30T15:27:00"/>
    <x v="7"/>
    <n v="7"/>
    <n v="10"/>
    <s v="Zarastro            "/>
    <s v="1st"/>
    <n v="2.2999999999999998"/>
    <x v="0"/>
    <x v="2"/>
    <n v="100"/>
    <n v="229.99999999999997"/>
    <n v="129.99999999999997"/>
    <n v="140"/>
    <n v="322"/>
    <n v="182"/>
    <x v="0"/>
  </r>
  <r>
    <x v="96"/>
    <d v="1899-12-30T13:35:00"/>
    <x v="4"/>
    <n v="2"/>
    <n v="3"/>
    <s v="Goldie              "/>
    <s v="3rd"/>
    <m/>
    <x v="0"/>
    <x v="0"/>
    <n v="100"/>
    <s v=""/>
    <n v="-100"/>
    <n v="110"/>
    <s v=""/>
    <n v="-110"/>
    <x v="1"/>
  </r>
  <r>
    <x v="96"/>
    <d v="1899-12-30T14:10:00"/>
    <x v="4"/>
    <n v="3"/>
    <n v="1"/>
    <s v="Jewel Bay           "/>
    <m/>
    <m/>
    <x v="0"/>
    <x v="0"/>
    <n v="100"/>
    <s v=""/>
    <n v="-100"/>
    <n v="110"/>
    <s v=""/>
    <n v="-110"/>
    <x v="1"/>
  </r>
  <r>
    <x v="96"/>
    <d v="1899-12-30T15:55:00"/>
    <x v="4"/>
    <n v="6"/>
    <n v="13"/>
    <s v="Speak Now           "/>
    <m/>
    <m/>
    <x v="0"/>
    <x v="0"/>
    <n v="100"/>
    <s v=""/>
    <n v="-100"/>
    <n v="110"/>
    <s v=""/>
    <n v="-110"/>
    <x v="1"/>
  </r>
  <r>
    <x v="96"/>
    <d v="1899-12-30T16:03:00"/>
    <x v="7"/>
    <n v="7"/>
    <n v="5"/>
    <s v="Clovers Prince      "/>
    <s v="3rd"/>
    <m/>
    <x v="0"/>
    <x v="2"/>
    <n v="100"/>
    <s v=""/>
    <n v="-100"/>
    <n v="100"/>
    <s v=""/>
    <n v="-100"/>
    <x v="1"/>
  </r>
  <r>
    <x v="96"/>
    <d v="1899-12-30T17:05:00"/>
    <x v="4"/>
    <n v="8"/>
    <n v="1"/>
    <s v="Viviane             "/>
    <s v="1st"/>
    <n v="3.2"/>
    <x v="0"/>
    <x v="0"/>
    <n v="100"/>
    <n v="320"/>
    <n v="220"/>
    <n v="110"/>
    <n v="352"/>
    <n v="242"/>
    <x v="1"/>
  </r>
  <r>
    <x v="97"/>
    <d v="1899-12-30T12:40:00"/>
    <x v="13"/>
    <n v="2"/>
    <n v="7"/>
    <s v="Place Of Gold       "/>
    <s v="1st"/>
    <n v="5.5"/>
    <x v="0"/>
    <x v="0"/>
    <n v="100"/>
    <n v="550"/>
    <n v="450"/>
    <n v="140"/>
    <n v="770"/>
    <n v="630"/>
    <x v="0"/>
  </r>
  <r>
    <x v="97"/>
    <d v="1899-12-30T13:50:00"/>
    <x v="13"/>
    <n v="4"/>
    <n v="5"/>
    <s v="Recommendation      "/>
    <s v="1st"/>
    <n v="1.55"/>
    <x v="0"/>
    <x v="0"/>
    <n v="100"/>
    <n v="155"/>
    <n v="55"/>
    <n v="150"/>
    <n v="232.5"/>
    <n v="82.5"/>
    <x v="0"/>
  </r>
  <r>
    <x v="97"/>
    <d v="1899-12-30T15:55:00"/>
    <x v="2"/>
    <n v="8"/>
    <n v="3"/>
    <s v="Libertad            "/>
    <m/>
    <m/>
    <x v="0"/>
    <x v="1"/>
    <n v="100"/>
    <s v=""/>
    <n v="-100"/>
    <n v="140"/>
    <s v=""/>
    <n v="-140"/>
    <x v="0"/>
  </r>
  <r>
    <x v="98"/>
    <d v="1899-12-30T14:10:00"/>
    <x v="4"/>
    <n v="4"/>
    <n v="5"/>
    <s v="Extratwo            "/>
    <m/>
    <m/>
    <x v="0"/>
    <x v="0"/>
    <n v="100"/>
    <s v=""/>
    <n v="-100"/>
    <n v="110"/>
    <s v=""/>
    <n v="-110"/>
    <x v="1"/>
  </r>
  <r>
    <x v="98"/>
    <d v="1899-12-30T16:03:00"/>
    <x v="5"/>
    <n v="6"/>
    <n v="2"/>
    <s v="Daytona             "/>
    <s v="3rd"/>
    <m/>
    <x v="0"/>
    <x v="2"/>
    <n v="100"/>
    <s v=""/>
    <n v="-100"/>
    <n v="100"/>
    <s v=""/>
    <n v="-100"/>
    <x v="1"/>
  </r>
  <r>
    <x v="98"/>
    <d v="1899-12-30T17:05:00"/>
    <x v="4"/>
    <n v="9"/>
    <n v="13"/>
    <s v="Wishlor Lass        "/>
    <m/>
    <m/>
    <x v="0"/>
    <x v="0"/>
    <n v="100"/>
    <s v=""/>
    <n v="-100"/>
    <n v="110"/>
    <s v=""/>
    <n v="-110"/>
    <x v="1"/>
  </r>
  <r>
    <x v="99"/>
    <d v="1899-12-30T15:40:00"/>
    <x v="0"/>
    <n v="7"/>
    <n v="1"/>
    <s v="Mr Brightside       "/>
    <s v="1st"/>
    <n v="1.9"/>
    <x v="0"/>
    <x v="0"/>
    <n v="100"/>
    <n v="190"/>
    <n v="90"/>
    <n v="150"/>
    <n v="285"/>
    <n v="135"/>
    <x v="0"/>
  </r>
  <r>
    <x v="99"/>
    <d v="1899-12-30T16:00:00"/>
    <x v="3"/>
    <n v="8"/>
    <n v="5"/>
    <s v="In Secret           "/>
    <m/>
    <m/>
    <x v="0"/>
    <x v="1"/>
    <n v="100"/>
    <s v=""/>
    <n v="-100"/>
    <n v="140"/>
    <s v=""/>
    <n v="-140"/>
    <x v="0"/>
  </r>
  <r>
    <x v="99"/>
    <d v="1899-12-30T16:55:00"/>
    <x v="0"/>
    <n v="9"/>
    <n v="8"/>
    <s v="Benedetta           "/>
    <s v="3rd"/>
    <m/>
    <x v="0"/>
    <x v="0"/>
    <n v="100"/>
    <s v=""/>
    <n v="-100"/>
    <n v="140"/>
    <s v=""/>
    <n v="-140"/>
    <x v="0"/>
  </r>
  <r>
    <x v="100"/>
    <d v="1899-12-30T14:00:00"/>
    <x v="6"/>
    <n v="2"/>
    <n v="8"/>
    <s v="Balkans             "/>
    <s v="1st"/>
    <n v="3"/>
    <x v="0"/>
    <x v="1"/>
    <n v="100"/>
    <n v="300"/>
    <n v="200"/>
    <n v="120"/>
    <n v="360"/>
    <n v="240"/>
    <x v="1"/>
  </r>
  <r>
    <x v="100"/>
    <d v="1899-12-30T16:30:00"/>
    <x v="4"/>
    <n v="7"/>
    <n v="3"/>
    <s v="Prancing Spirit     "/>
    <s v="2nd"/>
    <m/>
    <x v="0"/>
    <x v="0"/>
    <n v="100"/>
    <s v=""/>
    <n v="-100"/>
    <n v="110"/>
    <s v=""/>
    <n v="-110"/>
    <x v="1"/>
  </r>
  <r>
    <x v="100"/>
    <d v="1899-12-30T16:55:00"/>
    <x v="6"/>
    <n v="7"/>
    <n v="9"/>
    <s v="Silvanito           "/>
    <m/>
    <m/>
    <x v="0"/>
    <x v="1"/>
    <n v="100"/>
    <s v=""/>
    <n v="-100"/>
    <n v="120"/>
    <s v=""/>
    <n v="-120"/>
    <x v="1"/>
  </r>
  <r>
    <x v="101"/>
    <d v="1899-12-30T13:00:00"/>
    <x v="2"/>
    <n v="3"/>
    <n v="9"/>
    <s v="Howgoodareyou       "/>
    <s v="3rd"/>
    <m/>
    <x v="0"/>
    <x v="1"/>
    <n v="100"/>
    <s v=""/>
    <n v="-100"/>
    <n v="140"/>
    <s v=""/>
    <n v="-140"/>
    <x v="0"/>
  </r>
  <r>
    <x v="101"/>
    <d v="1899-12-30T13:35:00"/>
    <x v="2"/>
    <n v="4"/>
    <n v="4"/>
    <s v="Ozzmosis            "/>
    <s v="1st"/>
    <n v="3.2"/>
    <x v="0"/>
    <x v="1"/>
    <n v="100"/>
    <n v="320"/>
    <n v="220"/>
    <n v="140"/>
    <n v="448"/>
    <n v="308"/>
    <x v="0"/>
  </r>
  <r>
    <x v="101"/>
    <d v="1899-12-30T16:00:00"/>
    <x v="2"/>
    <n v="8"/>
    <n v="3"/>
    <s v="Cylinder            "/>
    <s v="3rd"/>
    <m/>
    <x v="0"/>
    <x v="1"/>
    <n v="100"/>
    <s v=""/>
    <n v="-100"/>
    <n v="140"/>
    <s v=""/>
    <n v="-140"/>
    <x v="0"/>
  </r>
  <r>
    <x v="102"/>
    <d v="1899-12-30T15:45:00"/>
    <x v="2"/>
    <n v="4"/>
    <n v="7"/>
    <s v="Riff Rocket         "/>
    <s v="2nd"/>
    <m/>
    <x v="0"/>
    <x v="1"/>
    <n v="100"/>
    <s v=""/>
    <n v="-100"/>
    <n v="120"/>
    <s v=""/>
    <n v="-120"/>
    <x v="1"/>
  </r>
  <r>
    <x v="103"/>
    <d v="1899-12-30T15:37:00"/>
    <x v="7"/>
    <n v="7"/>
    <n v="6"/>
    <s v="Beast Mode          "/>
    <s v="3rd"/>
    <m/>
    <x v="0"/>
    <x v="2"/>
    <n v="100"/>
    <s v=""/>
    <n v="-100"/>
    <n v="140"/>
    <s v=""/>
    <n v="-140"/>
    <x v="0"/>
  </r>
  <r>
    <x v="104"/>
    <d v="1899-12-30T15:40:00"/>
    <x v="4"/>
    <n v="5"/>
    <n v="2"/>
    <s v="Hennessy Lad        "/>
    <m/>
    <m/>
    <x v="0"/>
    <x v="0"/>
    <n v="100"/>
    <s v=""/>
    <n v="-100"/>
    <n v="150"/>
    <s v=""/>
    <n v="-150"/>
    <x v="2"/>
  </r>
  <r>
    <x v="105"/>
    <d v="1899-12-30T15:45:00"/>
    <x v="8"/>
    <n v="4"/>
    <n v="4"/>
    <s v="Sweet Baby Boom     "/>
    <s v="2nd"/>
    <m/>
    <x v="0"/>
    <x v="1"/>
    <n v="100"/>
    <s v=""/>
    <n v="-100"/>
    <n v="120"/>
    <s v=""/>
    <n v="-120"/>
    <x v="1"/>
  </r>
  <r>
    <x v="106"/>
    <d v="1899-12-30T15:00:00"/>
    <x v="2"/>
    <n v="5"/>
    <n v="3"/>
    <s v="Ozzmosis            "/>
    <s v="3rd"/>
    <m/>
    <x v="0"/>
    <x v="1"/>
    <n v="100"/>
    <s v=""/>
    <n v="-100"/>
    <n v="140"/>
    <s v=""/>
    <n v="-140"/>
    <x v="0"/>
  </r>
  <r>
    <x v="107"/>
    <d v="1899-12-30T14:35:00"/>
    <x v="1"/>
    <n v="5"/>
    <n v="7"/>
    <s v="Asfoora             "/>
    <s v="1st"/>
    <n v="2.2000000000000002"/>
    <x v="0"/>
    <x v="0"/>
    <n v="100"/>
    <n v="220.00000000000003"/>
    <n v="120.00000000000003"/>
    <n v="150"/>
    <n v="330"/>
    <n v="180"/>
    <x v="0"/>
  </r>
  <r>
    <x v="107"/>
    <d v="1899-12-30T16:30:00"/>
    <x v="1"/>
    <n v="8"/>
    <n v="10"/>
    <s v="Wishlor Lass        "/>
    <s v="1st"/>
    <n v="2.4"/>
    <x v="0"/>
    <x v="0"/>
    <n v="100"/>
    <n v="240"/>
    <n v="140"/>
    <n v="150"/>
    <n v="360"/>
    <n v="210"/>
    <x v="0"/>
  </r>
  <r>
    <x v="108"/>
    <d v="1899-12-30T13:55:00"/>
    <x v="8"/>
    <n v="1"/>
    <n v="3"/>
    <s v="City Of Lights      "/>
    <s v="1st"/>
    <n v="3.1"/>
    <x v="0"/>
    <x v="1"/>
    <n v="100"/>
    <n v="310"/>
    <n v="210"/>
    <n v="120"/>
    <n v="372"/>
    <n v="252"/>
    <x v="1"/>
  </r>
  <r>
    <x v="108"/>
    <d v="1899-12-30T15:05:00"/>
    <x v="8"/>
    <n v="3"/>
    <n v="1"/>
    <s v="Rhythm Of Love      "/>
    <m/>
    <m/>
    <x v="0"/>
    <x v="1"/>
    <n v="100"/>
    <s v=""/>
    <n v="-100"/>
    <n v="120"/>
    <s v=""/>
    <n v="-120"/>
    <x v="1"/>
  </r>
  <r>
    <x v="108"/>
    <d v="1899-12-30T16:15:00"/>
    <x v="8"/>
    <n v="5"/>
    <n v="9"/>
    <s v="Port Lockroy        "/>
    <s v="1st"/>
    <n v="2.9"/>
    <x v="0"/>
    <x v="1"/>
    <n v="100"/>
    <n v="290"/>
    <n v="190"/>
    <n v="120"/>
    <n v="348"/>
    <n v="228"/>
    <x v="1"/>
  </r>
  <r>
    <x v="108"/>
    <d v="1899-12-30T17:35:00"/>
    <x v="8"/>
    <n v="7"/>
    <n v="4"/>
    <s v="Wondereach          "/>
    <m/>
    <m/>
    <x v="0"/>
    <x v="1"/>
    <n v="100"/>
    <s v=""/>
    <n v="-100"/>
    <n v="120"/>
    <s v=""/>
    <n v="-120"/>
    <x v="1"/>
  </r>
  <r>
    <x v="109"/>
    <d v="1899-12-30T14:55:00"/>
    <x v="3"/>
    <n v="5"/>
    <n v="12"/>
    <s v="Commemorative       "/>
    <s v="2nd"/>
    <m/>
    <x v="0"/>
    <x v="1"/>
    <n v="100"/>
    <s v=""/>
    <n v="-100"/>
    <n v="140"/>
    <s v=""/>
    <n v="-140"/>
    <x v="0"/>
  </r>
  <r>
    <x v="109"/>
    <d v="1899-12-30T16:10:00"/>
    <x v="3"/>
    <n v="7"/>
    <n v="11"/>
    <s v="Unspoken            "/>
    <s v="1st"/>
    <n v="2.25"/>
    <x v="0"/>
    <x v="1"/>
    <n v="100"/>
    <n v="225"/>
    <n v="125"/>
    <n v="140"/>
    <n v="315"/>
    <n v="175"/>
    <x v="0"/>
  </r>
  <r>
    <x v="110"/>
    <d v="1899-12-30T15:10:00"/>
    <x v="8"/>
    <n v="3"/>
    <n v="7"/>
    <s v="Golden Passport     "/>
    <m/>
    <m/>
    <x v="0"/>
    <x v="1"/>
    <n v="100"/>
    <s v=""/>
    <n v="-100"/>
    <n v="120"/>
    <s v=""/>
    <n v="-120"/>
    <x v="1"/>
  </r>
  <r>
    <x v="110"/>
    <d v="1899-12-30T18:10:00"/>
    <x v="7"/>
    <n v="8"/>
    <n v="5"/>
    <s v="Mighty Willie       "/>
    <m/>
    <m/>
    <x v="0"/>
    <x v="2"/>
    <n v="100"/>
    <s v=""/>
    <n v="-100"/>
    <n v="100"/>
    <s v=""/>
    <n v="-100"/>
    <x v="1"/>
  </r>
  <r>
    <x v="111"/>
    <d v="1899-12-30T13:05:00"/>
    <x v="3"/>
    <n v="2"/>
    <n v="10"/>
    <s v="Kimberley Secrets   "/>
    <m/>
    <m/>
    <x v="0"/>
    <x v="1"/>
    <n v="100"/>
    <s v=""/>
    <n v="-100"/>
    <n v="140"/>
    <s v=""/>
    <n v="-140"/>
    <x v="0"/>
  </r>
  <r>
    <x v="112"/>
    <d v="1899-12-30T16:30:00"/>
    <x v="8"/>
    <n v="5"/>
    <n v="8"/>
    <s v="Gilmore             "/>
    <s v="3rd"/>
    <m/>
    <x v="0"/>
    <x v="1"/>
    <n v="100"/>
    <s v=""/>
    <n v="-100"/>
    <n v="120"/>
    <s v=""/>
    <n v="-120"/>
    <x v="1"/>
  </r>
  <r>
    <x v="112"/>
    <d v="1899-12-30T17:10:00"/>
    <x v="8"/>
    <n v="6"/>
    <n v="9"/>
    <s v="Welcome Gypsy       "/>
    <m/>
    <m/>
    <x v="0"/>
    <x v="1"/>
    <n v="100"/>
    <s v=""/>
    <n v="-100"/>
    <n v="120"/>
    <s v=""/>
    <n v="-120"/>
    <x v="1"/>
  </r>
  <r>
    <x v="113"/>
    <d v="1899-12-30T13:20:00"/>
    <x v="2"/>
    <n v="3"/>
    <n v="4"/>
    <s v="Peshmerga           "/>
    <s v="1st"/>
    <n v="5.5"/>
    <x v="0"/>
    <x v="1"/>
    <n v="100"/>
    <n v="550"/>
    <n v="450"/>
    <n v="140"/>
    <n v="770"/>
    <n v="630"/>
    <x v="0"/>
  </r>
  <r>
    <x v="113"/>
    <d v="1899-12-30T14:00:00"/>
    <x v="2"/>
    <n v="4"/>
    <n v="10"/>
    <s v="Ballroom Bella      "/>
    <s v="2nd"/>
    <m/>
    <x v="0"/>
    <x v="1"/>
    <n v="100"/>
    <s v=""/>
    <n v="-100"/>
    <n v="140"/>
    <s v=""/>
    <n v="-140"/>
    <x v="0"/>
  </r>
  <r>
    <x v="113"/>
    <d v="1899-12-30T14:40:00"/>
    <x v="2"/>
    <n v="5"/>
    <n v="5"/>
    <s v="Overriding          "/>
    <m/>
    <m/>
    <x v="0"/>
    <x v="1"/>
    <n v="100"/>
    <s v=""/>
    <n v="-100"/>
    <n v="140"/>
    <s v=""/>
    <n v="-140"/>
    <x v="0"/>
  </r>
  <r>
    <x v="113"/>
    <d v="1899-12-30T16:00:00"/>
    <x v="2"/>
    <n v="7"/>
    <n v="1"/>
    <s v="Think About It      "/>
    <s v="3rd"/>
    <m/>
    <x v="0"/>
    <x v="1"/>
    <n v="100"/>
    <s v=""/>
    <n v="-100"/>
    <n v="140"/>
    <s v=""/>
    <n v="-140"/>
    <x v="0"/>
  </r>
  <r>
    <x v="114"/>
    <d v="1899-12-30T11:45:00"/>
    <x v="3"/>
    <n v="1"/>
    <n v="11"/>
    <s v="Hemsworth           "/>
    <m/>
    <m/>
    <x v="0"/>
    <x v="1"/>
    <n v="100"/>
    <s v=""/>
    <n v="-100"/>
    <n v="140"/>
    <s v=""/>
    <n v="-140"/>
    <x v="3"/>
  </r>
  <r>
    <x v="114"/>
    <d v="1899-12-30T18:05:00"/>
    <x v="3"/>
    <n v="10"/>
    <n v="7"/>
    <s v="Ka Bling            "/>
    <m/>
    <m/>
    <x v="0"/>
    <x v="1"/>
    <n v="100"/>
    <s v=""/>
    <n v="-100"/>
    <n v="140"/>
    <s v=""/>
    <n v="-140"/>
    <x v="3"/>
  </r>
  <r>
    <x v="115"/>
    <d v="1899-12-30T16:58:00"/>
    <x v="5"/>
    <n v="7"/>
    <n v="12"/>
    <s v="Goomeri             "/>
    <m/>
    <m/>
    <x v="0"/>
    <x v="2"/>
    <n v="100"/>
    <s v=""/>
    <n v="-100"/>
    <n v="140"/>
    <s v=""/>
    <n v="-140"/>
    <x v="0"/>
  </r>
  <r>
    <x v="116"/>
    <d v="1899-12-30T16:55:00"/>
    <x v="2"/>
    <n v="6"/>
    <n v="4"/>
    <s v="State Of America    "/>
    <m/>
    <m/>
    <x v="0"/>
    <x v="1"/>
    <n v="100"/>
    <s v=""/>
    <n v="-100"/>
    <n v="120"/>
    <s v=""/>
    <n v="-120"/>
    <x v="1"/>
  </r>
  <r>
    <x v="117"/>
    <d v="1899-12-30T12:50:00"/>
    <x v="1"/>
    <n v="2"/>
    <n v="11"/>
    <s v="Treporti            "/>
    <m/>
    <m/>
    <x v="0"/>
    <x v="0"/>
    <n v="100"/>
    <s v=""/>
    <n v="-100"/>
    <n v="140"/>
    <s v=""/>
    <n v="-140"/>
    <x v="0"/>
  </r>
  <r>
    <x v="117"/>
    <d v="1899-12-30T14:55:00"/>
    <x v="17"/>
    <n v="5"/>
    <n v="12"/>
    <s v="Imintowin           "/>
    <s v="3rd"/>
    <m/>
    <x v="0"/>
    <x v="1"/>
    <n v="100"/>
    <s v=""/>
    <n v="-100"/>
    <n v="140"/>
    <s v=""/>
    <n v="-140"/>
    <x v="0"/>
  </r>
  <r>
    <x v="117"/>
    <d v="1899-12-30T15:30:00"/>
    <x v="17"/>
    <n v="6"/>
    <n v="4"/>
    <s v="Torrens             "/>
    <s v="2nd"/>
    <m/>
    <x v="0"/>
    <x v="1"/>
    <n v="100"/>
    <s v=""/>
    <n v="-100"/>
    <n v="140"/>
    <s v=""/>
    <n v="-140"/>
    <x v="0"/>
  </r>
  <r>
    <x v="118"/>
    <d v="1899-12-30T14:45:00"/>
    <x v="10"/>
    <n v="4"/>
    <n v="2"/>
    <s v="Sea Speedwell       "/>
    <s v="1st"/>
    <n v="7.52"/>
    <x v="0"/>
    <x v="0"/>
    <n v="100"/>
    <n v="752"/>
    <n v="652"/>
    <n v="110"/>
    <n v="827.19999999999993"/>
    <n v="717.19999999999993"/>
    <x v="1"/>
  </r>
  <r>
    <x v="118"/>
    <d v="1899-12-30T16:55:00"/>
    <x v="6"/>
    <n v="6"/>
    <n v="8"/>
    <s v="Accredited          "/>
    <s v="1st"/>
    <n v="3.5"/>
    <x v="0"/>
    <x v="1"/>
    <n v="100"/>
    <n v="350"/>
    <n v="250"/>
    <n v="120"/>
    <n v="420"/>
    <n v="300"/>
    <x v="1"/>
  </r>
  <r>
    <x v="118"/>
    <d v="1899-12-30T18:25:00"/>
    <x v="5"/>
    <n v="7"/>
    <n v="12"/>
    <s v="Radiant Remi        "/>
    <m/>
    <m/>
    <x v="0"/>
    <x v="2"/>
    <n v="100"/>
    <s v=""/>
    <n v="-100"/>
    <n v="100"/>
    <s v=""/>
    <n v="-100"/>
    <x v="1"/>
  </r>
  <r>
    <x v="119"/>
    <d v="1899-12-30T13:45:00"/>
    <x v="9"/>
    <n v="4"/>
    <n v="2"/>
    <s v="Kings Crossing      "/>
    <m/>
    <m/>
    <x v="0"/>
    <x v="0"/>
    <n v="100"/>
    <s v=""/>
    <n v="-100"/>
    <n v="140"/>
    <s v=""/>
    <n v="-140"/>
    <x v="0"/>
  </r>
  <r>
    <x v="119"/>
    <d v="1899-12-30T15:00:00"/>
    <x v="9"/>
    <n v="6"/>
    <n v="11"/>
    <s v="Free Willed         "/>
    <m/>
    <m/>
    <x v="0"/>
    <x v="0"/>
    <n v="100"/>
    <s v=""/>
    <n v="-100"/>
    <n v="140"/>
    <s v=""/>
    <n v="-140"/>
    <x v="0"/>
  </r>
  <r>
    <x v="120"/>
    <d v="1899-12-30T14:10:00"/>
    <x v="10"/>
    <n v="3"/>
    <n v="2"/>
    <s v="Il Cubo             "/>
    <s v="2nd"/>
    <m/>
    <x v="0"/>
    <x v="0"/>
    <n v="100"/>
    <s v=""/>
    <n v="-100"/>
    <n v="110"/>
    <s v=""/>
    <n v="-110"/>
    <x v="1"/>
  </r>
  <r>
    <x v="120"/>
    <d v="1899-12-30T16:30:00"/>
    <x v="10"/>
    <n v="7"/>
    <n v="2"/>
    <s v="Zamborghini         "/>
    <m/>
    <m/>
    <x v="0"/>
    <x v="0"/>
    <n v="100"/>
    <s v=""/>
    <n v="-100"/>
    <n v="110"/>
    <s v=""/>
    <n v="-110"/>
    <x v="1"/>
  </r>
  <r>
    <x v="121"/>
    <d v="1899-12-30T17:20:00"/>
    <x v="2"/>
    <n v="9"/>
    <n v="4"/>
    <s v="Torrens             "/>
    <s v="3rd"/>
    <m/>
    <x v="0"/>
    <x v="1"/>
    <n v="100"/>
    <s v=""/>
    <n v="-100"/>
    <n v="140"/>
    <s v=""/>
    <n v="-140"/>
    <x v="0"/>
  </r>
  <r>
    <x v="122"/>
    <d v="1899-12-30T16:05:00"/>
    <x v="6"/>
    <n v="4"/>
    <n v="5"/>
    <s v="Sumo Star           "/>
    <s v="3rd"/>
    <m/>
    <x v="0"/>
    <x v="1"/>
    <n v="100"/>
    <s v=""/>
    <n v="-100"/>
    <n v="120"/>
    <s v=""/>
    <n v="-120"/>
    <x v="1"/>
  </r>
  <r>
    <x v="122"/>
    <d v="1899-12-30T16:50:00"/>
    <x v="10"/>
    <n v="3"/>
    <n v="7"/>
    <s v="Speranzoso          "/>
    <s v="2nd"/>
    <m/>
    <x v="0"/>
    <x v="0"/>
    <n v="100"/>
    <s v=""/>
    <n v="-100"/>
    <n v="110"/>
    <s v=""/>
    <n v="-110"/>
    <x v="1"/>
  </r>
  <r>
    <x v="122"/>
    <d v="1899-12-30T17:15:00"/>
    <x v="6"/>
    <n v="6"/>
    <n v="4"/>
    <s v="Miss Checkoni       "/>
    <s v="1st"/>
    <n v="7"/>
    <x v="0"/>
    <x v="1"/>
    <n v="100"/>
    <n v="700"/>
    <n v="600"/>
    <n v="120"/>
    <n v="840"/>
    <n v="720"/>
    <x v="1"/>
  </r>
  <r>
    <x v="122"/>
    <d v="1899-12-30T17:25:00"/>
    <x v="10"/>
    <n v="4"/>
    <n v="5"/>
    <s v="Plenty Of Ammo      "/>
    <s v="1st"/>
    <n v="1.4"/>
    <x v="0"/>
    <x v="0"/>
    <n v="100"/>
    <n v="140"/>
    <n v="40"/>
    <n v="100"/>
    <n v="140"/>
    <n v="40"/>
    <x v="1"/>
  </r>
  <r>
    <x v="122"/>
    <d v="1899-12-30T18:00:00"/>
    <x v="10"/>
    <n v="5"/>
    <n v="13"/>
    <s v="Cobblestone Way     "/>
    <m/>
    <m/>
    <x v="0"/>
    <x v="0"/>
    <n v="100"/>
    <s v=""/>
    <n v="-100"/>
    <n v="110"/>
    <s v=""/>
    <n v="-110"/>
    <x v="1"/>
  </r>
  <r>
    <x v="122"/>
    <d v="1899-12-30T19:30:00"/>
    <x v="10"/>
    <n v="8"/>
    <n v="5"/>
    <s v="Bavarian Lady       "/>
    <s v="3rd"/>
    <m/>
    <x v="0"/>
    <x v="0"/>
    <n v="100"/>
    <s v=""/>
    <n v="-100"/>
    <n v="100"/>
    <s v=""/>
    <n v="-100"/>
    <x v="1"/>
  </r>
  <r>
    <x v="123"/>
    <d v="1899-12-30T15:20:00"/>
    <x v="3"/>
    <n v="6"/>
    <n v="6"/>
    <s v="Wineglass Bay       "/>
    <m/>
    <m/>
    <x v="0"/>
    <x v="1"/>
    <n v="100"/>
    <s v=""/>
    <n v="-100"/>
    <n v="140"/>
    <s v=""/>
    <n v="-140"/>
    <x v="0"/>
  </r>
  <r>
    <x v="124"/>
    <d v="1899-12-30T17:33:00"/>
    <x v="7"/>
    <n v="6"/>
    <n v="8"/>
    <s v="Caesaris            "/>
    <s v="1st"/>
    <n v="2.8"/>
    <x v="0"/>
    <x v="2"/>
    <n v="100"/>
    <n v="280"/>
    <n v="180"/>
    <n v="100"/>
    <n v="280"/>
    <n v="180"/>
    <x v="1"/>
  </r>
  <r>
    <x v="125"/>
    <d v="1899-12-30T13:40:00"/>
    <x v="3"/>
    <n v="3"/>
    <n v="10"/>
    <s v="Zouphoria           "/>
    <s v="1st"/>
    <n v="2.6"/>
    <x v="0"/>
    <x v="1"/>
    <n v="100"/>
    <n v="260"/>
    <n v="160"/>
    <n v="140"/>
    <n v="364"/>
    <n v="224"/>
    <x v="0"/>
  </r>
  <r>
    <x v="125"/>
    <d v="1899-12-30T15:05:00"/>
    <x v="1"/>
    <n v="6"/>
    <n v="8"/>
    <s v="Slate               "/>
    <s v="3rd"/>
    <m/>
    <x v="0"/>
    <x v="0"/>
    <n v="100"/>
    <s v=""/>
    <n v="-100"/>
    <n v="150"/>
    <s v=""/>
    <n v="-150"/>
    <x v="0"/>
  </r>
  <r>
    <x v="125"/>
    <d v="1899-12-30T15:25:00"/>
    <x v="3"/>
    <n v="6"/>
    <n v="10"/>
    <s v="Boston Rocks        "/>
    <s v="1st"/>
    <n v="2.8"/>
    <x v="0"/>
    <x v="1"/>
    <n v="100"/>
    <n v="280"/>
    <n v="180"/>
    <n v="140"/>
    <n v="392"/>
    <n v="252"/>
    <x v="0"/>
  </r>
  <r>
    <x v="125"/>
    <d v="1899-12-30T15:40:00"/>
    <x v="1"/>
    <n v="7"/>
    <n v="3"/>
    <s v="Jambalaya           "/>
    <m/>
    <m/>
    <x v="0"/>
    <x v="0"/>
    <n v="100"/>
    <s v=""/>
    <n v="-100"/>
    <n v="150"/>
    <s v=""/>
    <n v="-150"/>
    <x v="0"/>
  </r>
  <r>
    <x v="126"/>
    <d v="1899-12-30T14:07:00"/>
    <x v="5"/>
    <n v="1"/>
    <n v="3"/>
    <s v="Never Give Up       "/>
    <m/>
    <m/>
    <x v="0"/>
    <x v="0"/>
    <n v="100"/>
    <s v=""/>
    <n v="-100"/>
    <n v="110"/>
    <s v=""/>
    <n v="-110"/>
    <x v="1"/>
  </r>
  <r>
    <x v="126"/>
    <d v="1899-12-30T16:30:00"/>
    <x v="0"/>
    <n v="4"/>
    <n v="10"/>
    <s v="Vallencourt         "/>
    <s v="3rd"/>
    <m/>
    <x v="0"/>
    <x v="0"/>
    <n v="100"/>
    <s v=""/>
    <n v="-100"/>
    <n v="110"/>
    <s v=""/>
    <n v="-110"/>
    <x v="1"/>
  </r>
  <r>
    <x v="126"/>
    <d v="1899-12-30T17:00:00"/>
    <x v="0"/>
    <n v="5"/>
    <n v="10"/>
    <s v="Miss Icelandic      "/>
    <m/>
    <m/>
    <x v="0"/>
    <x v="0"/>
    <n v="100"/>
    <s v=""/>
    <n v="-100"/>
    <n v="110"/>
    <s v=""/>
    <n v="-110"/>
    <x v="1"/>
  </r>
  <r>
    <x v="126"/>
    <d v="1899-12-30T17:30:00"/>
    <x v="0"/>
    <n v="6"/>
    <n v="5"/>
    <s v="Mornington Glory    "/>
    <s v="2nd"/>
    <m/>
    <x v="0"/>
    <x v="0"/>
    <n v="100"/>
    <s v=""/>
    <n v="-100"/>
    <n v="110"/>
    <s v=""/>
    <n v="-110"/>
    <x v="1"/>
  </r>
  <r>
    <x v="127"/>
    <d v="1899-12-30T13:20:00"/>
    <x v="13"/>
    <n v="3"/>
    <n v="3"/>
    <s v="Harbin              "/>
    <s v="3rd"/>
    <m/>
    <x v="0"/>
    <x v="0"/>
    <n v="100"/>
    <s v=""/>
    <n v="-100"/>
    <n v="140"/>
    <s v=""/>
    <n v="-140"/>
    <x v="0"/>
  </r>
  <r>
    <x v="127"/>
    <d v="1899-12-30T15:25:00"/>
    <x v="3"/>
    <n v="6"/>
    <n v="12"/>
    <s v="Royal Invader       "/>
    <m/>
    <m/>
    <x v="0"/>
    <x v="1"/>
    <n v="100"/>
    <s v=""/>
    <n v="-100"/>
    <n v="140"/>
    <s v=""/>
    <n v="-140"/>
    <x v="0"/>
  </r>
  <r>
    <x v="128"/>
    <d v="1899-12-30T16:20:00"/>
    <x v="1"/>
    <n v="6"/>
    <n v="8"/>
    <s v="En Francais         "/>
    <m/>
    <m/>
    <x v="0"/>
    <x v="0"/>
    <n v="100"/>
    <s v=""/>
    <n v="-100"/>
    <n v="100"/>
    <s v=""/>
    <n v="-100"/>
    <x v="3"/>
  </r>
  <r>
    <x v="129"/>
    <d v="1899-12-30T18:08:00"/>
    <x v="7"/>
    <n v="7"/>
    <n v="4"/>
    <s v="Bullion Boy         "/>
    <s v="1st"/>
    <n v="1.95"/>
    <x v="0"/>
    <x v="2"/>
    <n v="100"/>
    <n v="195"/>
    <n v="95"/>
    <n v="100"/>
    <n v="195"/>
    <n v="95"/>
    <x v="1"/>
  </r>
  <r>
    <x v="130"/>
    <d v="1899-12-30T14:30:00"/>
    <x v="13"/>
    <n v="5"/>
    <n v="7"/>
    <s v="Tycoon Bec          "/>
    <m/>
    <m/>
    <x v="0"/>
    <x v="0"/>
    <n v="100"/>
    <s v=""/>
    <n v="-100"/>
    <n v="150"/>
    <s v=""/>
    <n v="-150"/>
    <x v="0"/>
  </r>
  <r>
    <x v="130"/>
    <d v="1899-12-30T14:50:00"/>
    <x v="3"/>
    <n v="5"/>
    <n v="2"/>
    <s v="Naval College       "/>
    <s v="1st"/>
    <n v="3.4"/>
    <x v="0"/>
    <x v="1"/>
    <n v="100"/>
    <n v="340"/>
    <n v="240"/>
    <n v="140"/>
    <n v="476"/>
    <n v="336"/>
    <x v="0"/>
  </r>
  <r>
    <x v="130"/>
    <d v="1899-12-30T15:05:00"/>
    <x v="13"/>
    <n v="6"/>
    <n v="6"/>
    <s v="Piaggio             "/>
    <m/>
    <m/>
    <x v="0"/>
    <x v="0"/>
    <n v="100"/>
    <s v=""/>
    <n v="-100"/>
    <n v="150"/>
    <s v=""/>
    <n v="-150"/>
    <x v="0"/>
  </r>
  <r>
    <x v="130"/>
    <d v="1899-12-30T16:40:00"/>
    <x v="3"/>
    <n v="8"/>
    <n v="4"/>
    <s v="Afterlight          "/>
    <m/>
    <m/>
    <x v="0"/>
    <x v="1"/>
    <n v="100"/>
    <s v=""/>
    <n v="-100"/>
    <n v="140"/>
    <s v=""/>
    <n v="-140"/>
    <x v="0"/>
  </r>
  <r>
    <x v="130"/>
    <d v="1899-12-30T17:20:00"/>
    <x v="3"/>
    <n v="9"/>
    <n v="11"/>
    <s v="Step Aside          "/>
    <s v="3rd"/>
    <m/>
    <x v="0"/>
    <x v="1"/>
    <n v="100"/>
    <s v=""/>
    <n v="-100"/>
    <n v="140"/>
    <s v=""/>
    <n v="-140"/>
    <x v="0"/>
  </r>
  <r>
    <x v="131"/>
    <d v="1899-12-30T14:53:00"/>
    <x v="7"/>
    <n v="1"/>
    <n v="4"/>
    <s v="Exotique Miss       "/>
    <s v="1st"/>
    <n v="1.9"/>
    <x v="0"/>
    <x v="2"/>
    <n v="100"/>
    <n v="190"/>
    <n v="90"/>
    <n v="100"/>
    <n v="190"/>
    <n v="90"/>
    <x v="1"/>
  </r>
  <r>
    <x v="132"/>
    <d v="1899-12-30T14:50:00"/>
    <x v="3"/>
    <n v="5"/>
    <n v="5"/>
    <s v="Running By          "/>
    <s v="1st"/>
    <n v="2.4500000000000002"/>
    <x v="0"/>
    <x v="1"/>
    <n v="100"/>
    <n v="245.00000000000003"/>
    <n v="145.00000000000003"/>
    <n v="140"/>
    <n v="343"/>
    <n v="203"/>
    <x v="0"/>
  </r>
  <r>
    <x v="132"/>
    <d v="1899-12-30T15:25:00"/>
    <x v="3"/>
    <n v="6"/>
    <n v="5"/>
    <s v="Matusalem           "/>
    <s v="2nd"/>
    <m/>
    <x v="0"/>
    <x v="1"/>
    <n v="100"/>
    <s v=""/>
    <n v="-100"/>
    <n v="140"/>
    <s v=""/>
    <n v="-140"/>
    <x v="0"/>
  </r>
  <r>
    <x v="133"/>
    <d v="1899-12-30T16:05:00"/>
    <x v="6"/>
    <n v="4"/>
    <n v="3"/>
    <s v="Lipstick Swing      "/>
    <s v="2nd"/>
    <m/>
    <x v="0"/>
    <x v="1"/>
    <n v="100"/>
    <s v=""/>
    <n v="-100"/>
    <n v="120"/>
    <s v=""/>
    <n v="-120"/>
    <x v="1"/>
  </r>
  <r>
    <x v="133"/>
    <d v="1899-12-30T16:23:00"/>
    <x v="5"/>
    <n v="3"/>
    <n v="7"/>
    <s v="Strapparsi          "/>
    <s v="2nd"/>
    <m/>
    <x v="0"/>
    <x v="2"/>
    <n v="100"/>
    <s v=""/>
    <n v="-100"/>
    <n v="100"/>
    <s v=""/>
    <n v="-100"/>
    <x v="1"/>
  </r>
  <r>
    <x v="133"/>
    <d v="1899-12-30T16:50:00"/>
    <x v="4"/>
    <n v="3"/>
    <n v="8"/>
    <s v="Greyt Mumma         "/>
    <s v="1st"/>
    <n v="2.2000000000000002"/>
    <x v="0"/>
    <x v="0"/>
    <n v="100"/>
    <n v="220.00000000000003"/>
    <n v="120.00000000000003"/>
    <n v="110"/>
    <n v="242.00000000000003"/>
    <n v="132.00000000000003"/>
    <x v="1"/>
  </r>
  <r>
    <x v="133"/>
    <d v="1899-12-30T17:15:00"/>
    <x v="6"/>
    <n v="6"/>
    <n v="12"/>
    <s v="Vain Invader        "/>
    <m/>
    <m/>
    <x v="0"/>
    <x v="1"/>
    <n v="100"/>
    <s v=""/>
    <n v="-100"/>
    <n v="120"/>
    <s v=""/>
    <n v="-120"/>
    <x v="1"/>
  </r>
  <r>
    <x v="133"/>
    <d v="1899-12-30T19:00:00"/>
    <x v="4"/>
    <n v="7"/>
    <n v="7"/>
    <s v="Awash               "/>
    <m/>
    <m/>
    <x v="0"/>
    <x v="0"/>
    <n v="100"/>
    <s v=""/>
    <n v="-100"/>
    <n v="100"/>
    <s v=""/>
    <n v="-100"/>
    <x v="1"/>
  </r>
  <r>
    <x v="134"/>
    <d v="1899-12-30T14:20:00"/>
    <x v="2"/>
    <n v="4"/>
    <n v="9"/>
    <s v="King Of Dubai       "/>
    <m/>
    <m/>
    <x v="0"/>
    <x v="1"/>
    <n v="100"/>
    <s v=""/>
    <n v="-100"/>
    <n v="140"/>
    <s v=""/>
    <n v="-140"/>
    <x v="0"/>
  </r>
  <r>
    <x v="134"/>
    <d v="1899-12-30T15:30:00"/>
    <x v="2"/>
    <n v="6"/>
    <n v="12"/>
    <s v="Angel Of Light      "/>
    <s v="3rd"/>
    <m/>
    <x v="0"/>
    <x v="1"/>
    <n v="100"/>
    <s v=""/>
    <n v="-100"/>
    <n v="140"/>
    <s v=""/>
    <n v="-140"/>
    <x v="0"/>
  </r>
  <r>
    <x v="134"/>
    <d v="1899-12-30T17:00:00"/>
    <x v="2"/>
    <n v="8"/>
    <n v="8"/>
    <s v="Ka Bling            "/>
    <s v="3rd"/>
    <m/>
    <x v="0"/>
    <x v="1"/>
    <n v="100"/>
    <s v=""/>
    <n v="-100"/>
    <n v="140"/>
    <s v=""/>
    <n v="-140"/>
    <x v="0"/>
  </r>
  <r>
    <x v="135"/>
    <d v="1899-12-30T17:25:00"/>
    <x v="4"/>
    <n v="4"/>
    <n v="9"/>
    <s v="Apache Thunder      "/>
    <s v="3rd"/>
    <m/>
    <x v="0"/>
    <x v="0"/>
    <n v="100"/>
    <s v=""/>
    <n v="-100"/>
    <n v="110"/>
    <s v=""/>
    <n v="-110"/>
    <x v="1"/>
  </r>
  <r>
    <x v="135"/>
    <d v="1899-12-30T19:00:00"/>
    <x v="4"/>
    <n v="7"/>
    <n v="4"/>
    <s v="Lang Park           "/>
    <s v="2nd"/>
    <m/>
    <x v="0"/>
    <x v="0"/>
    <n v="100"/>
    <s v=""/>
    <n v="-100"/>
    <n v="110"/>
    <s v=""/>
    <n v="-110"/>
    <x v="1"/>
  </r>
  <r>
    <x v="136"/>
    <d v="1899-12-30T14:15:00"/>
    <x v="2"/>
    <n v="4"/>
    <n v="4"/>
    <s v="Time To Boogie      "/>
    <s v="3rd"/>
    <m/>
    <x v="0"/>
    <x v="1"/>
    <n v="100"/>
    <s v=""/>
    <n v="-100"/>
    <n v="140"/>
    <s v=""/>
    <n v="-140"/>
    <x v="0"/>
  </r>
  <r>
    <x v="136"/>
    <d v="1899-12-30T14:30:00"/>
    <x v="0"/>
    <n v="5"/>
    <n v="2"/>
    <s v="Sans Doute          "/>
    <s v="1st"/>
    <n v="4.2"/>
    <x v="0"/>
    <x v="0"/>
    <n v="100"/>
    <n v="420"/>
    <n v="320"/>
    <n v="140"/>
    <n v="588"/>
    <n v="448"/>
    <x v="0"/>
  </r>
  <r>
    <x v="136"/>
    <d v="1899-12-30T15:40:00"/>
    <x v="0"/>
    <n v="7"/>
    <n v="1"/>
    <s v="Jungle Jim          "/>
    <s v="1st"/>
    <n v="3.8"/>
    <x v="0"/>
    <x v="0"/>
    <n v="100"/>
    <n v="380"/>
    <n v="280"/>
    <n v="150"/>
    <n v="570"/>
    <n v="420"/>
    <x v="0"/>
  </r>
  <r>
    <x v="136"/>
    <d v="1899-12-30T16:40:00"/>
    <x v="2"/>
    <n v="8"/>
    <n v="4"/>
    <s v="Step Aside          "/>
    <m/>
    <m/>
    <x v="0"/>
    <x v="1"/>
    <n v="100"/>
    <s v=""/>
    <n v="-100"/>
    <n v="140"/>
    <s v=""/>
    <n v="-140"/>
    <x v="0"/>
  </r>
  <r>
    <x v="137"/>
    <d v="1899-12-30T17:33:00"/>
    <x v="5"/>
    <n v="5"/>
    <n v="10"/>
    <s v="Ring Of Steel       "/>
    <s v="1st"/>
    <n v="1.5"/>
    <x v="0"/>
    <x v="2"/>
    <n v="100"/>
    <n v="150"/>
    <n v="50"/>
    <n v="100"/>
    <n v="150"/>
    <n v="50"/>
    <x v="1"/>
  </r>
  <r>
    <x v="137"/>
    <d v="1899-12-30T19:00:00"/>
    <x v="4"/>
    <n v="7"/>
    <n v="10"/>
    <s v="Exceed The Dream    "/>
    <m/>
    <m/>
    <x v="0"/>
    <x v="0"/>
    <n v="100"/>
    <s v=""/>
    <n v="-100"/>
    <n v="110"/>
    <s v=""/>
    <n v="-110"/>
    <x v="1"/>
  </r>
  <r>
    <x v="138"/>
    <d v="1899-12-30T13:20:00"/>
    <x v="13"/>
    <n v="3"/>
    <n v="9"/>
    <s v="Very Sewreel        "/>
    <s v="1st"/>
    <n v="2"/>
    <x v="0"/>
    <x v="0"/>
    <n v="100"/>
    <n v="200"/>
    <n v="100"/>
    <n v="150"/>
    <n v="300"/>
    <n v="150"/>
    <x v="0"/>
  </r>
  <r>
    <x v="138"/>
    <d v="1899-12-30T14:50:00"/>
    <x v="3"/>
    <n v="5"/>
    <n v="11"/>
    <s v="Ambassadors         "/>
    <m/>
    <m/>
    <x v="0"/>
    <x v="1"/>
    <n v="100"/>
    <s v=""/>
    <n v="-100"/>
    <n v="140"/>
    <s v=""/>
    <n v="-140"/>
    <x v="0"/>
  </r>
  <r>
    <x v="138"/>
    <d v="1899-12-30T15:40:00"/>
    <x v="13"/>
    <n v="7"/>
    <n v="7"/>
    <s v="Fretta              "/>
    <m/>
    <m/>
    <x v="0"/>
    <x v="0"/>
    <n v="100"/>
    <s v=""/>
    <n v="-100"/>
    <n v="150"/>
    <s v=""/>
    <n v="-150"/>
    <x v="0"/>
  </r>
  <r>
    <x v="138"/>
    <d v="1899-12-30T16:00:00"/>
    <x v="3"/>
    <n v="7"/>
    <n v="12"/>
    <s v="Felix Majestic      "/>
    <s v="3rd"/>
    <m/>
    <x v="0"/>
    <x v="1"/>
    <n v="100"/>
    <s v=""/>
    <n v="-100"/>
    <n v="140"/>
    <s v=""/>
    <n v="-140"/>
    <x v="0"/>
  </r>
  <r>
    <x v="139"/>
    <d v="1899-12-30T15:30:00"/>
    <x v="8"/>
    <n v="3"/>
    <n v="2"/>
    <s v="Hellfire Express    "/>
    <m/>
    <m/>
    <x v="0"/>
    <x v="1"/>
    <n v="100"/>
    <s v=""/>
    <n v="-100"/>
    <n v="120"/>
    <s v=""/>
    <n v="-120"/>
    <x v="1"/>
  </r>
  <r>
    <x v="139"/>
    <d v="1899-12-30T16:40:00"/>
    <x v="8"/>
    <n v="5"/>
    <n v="2"/>
    <s v="Roma Avenue         "/>
    <s v="1st"/>
    <n v="3.8"/>
    <x v="0"/>
    <x v="1"/>
    <n v="100"/>
    <n v="380"/>
    <n v="280"/>
    <n v="120"/>
    <n v="456"/>
    <n v="336"/>
    <x v="1"/>
  </r>
  <r>
    <x v="139"/>
    <d v="1899-12-30T17:25:00"/>
    <x v="10"/>
    <n v="4"/>
    <n v="3"/>
    <s v="Tycoon Bec          "/>
    <s v="1st"/>
    <n v="2.7"/>
    <x v="0"/>
    <x v="0"/>
    <n v="100"/>
    <n v="270"/>
    <n v="170"/>
    <n v="110"/>
    <n v="297"/>
    <n v="187"/>
    <x v="1"/>
  </r>
  <r>
    <x v="139"/>
    <d v="1899-12-30T19:30:00"/>
    <x v="10"/>
    <n v="8"/>
    <n v="3"/>
    <s v="Lang Park           "/>
    <m/>
    <m/>
    <x v="0"/>
    <x v="0"/>
    <n v="100"/>
    <s v=""/>
    <n v="-100"/>
    <n v="110"/>
    <s v=""/>
    <n v="-110"/>
    <x v="1"/>
  </r>
  <r>
    <x v="140"/>
    <d v="1899-12-30T12:30:00"/>
    <x v="2"/>
    <n v="1"/>
    <n v="9"/>
    <s v="Treize              "/>
    <s v="2nd"/>
    <m/>
    <x v="0"/>
    <x v="1"/>
    <n v="100"/>
    <s v=""/>
    <n v="-100"/>
    <n v="140"/>
    <s v=""/>
    <n v="-140"/>
    <x v="0"/>
  </r>
  <r>
    <x v="140"/>
    <d v="1899-12-30T14:15:00"/>
    <x v="2"/>
    <n v="4"/>
    <n v="3"/>
    <s v="Lady Laguna         "/>
    <s v="1st"/>
    <n v="2.35"/>
    <x v="0"/>
    <x v="1"/>
    <n v="100"/>
    <n v="235"/>
    <n v="135"/>
    <n v="140"/>
    <n v="329"/>
    <n v="189"/>
    <x v="0"/>
  </r>
  <r>
    <x v="140"/>
    <d v="1899-12-30T15:05:00"/>
    <x v="1"/>
    <n v="6"/>
    <n v="5"/>
    <s v="Herman Hesse"/>
    <s v="1st"/>
    <n v="1.9"/>
    <x v="0"/>
    <x v="0"/>
    <n v="100"/>
    <n v="190"/>
    <n v="90"/>
    <n v="140"/>
    <n v="266"/>
    <n v="126"/>
    <x v="0"/>
  </r>
  <r>
    <x v="140"/>
    <d v="1899-12-30T17:20:00"/>
    <x v="2"/>
    <n v="9"/>
    <n v="6"/>
    <s v="Our Kobison"/>
    <s v="1st"/>
    <n v="1.95"/>
    <x v="0"/>
    <x v="1"/>
    <n v="100"/>
    <n v="195"/>
    <n v="95"/>
    <n v="140"/>
    <n v="273"/>
    <n v="133"/>
    <x v="0"/>
  </r>
  <r>
    <x v="140"/>
    <d v="1899-12-30T17:55:00"/>
    <x v="2"/>
    <n v="10"/>
    <n v="14"/>
    <s v="The Black Cloud"/>
    <s v="2nd"/>
    <m/>
    <x v="0"/>
    <x v="1"/>
    <n v="100"/>
    <s v=""/>
    <n v="-100"/>
    <n v="140"/>
    <s v=""/>
    <n v="-140"/>
    <x v="0"/>
  </r>
  <r>
    <x v="141"/>
    <d v="1899-12-30T15:30:00"/>
    <x v="6"/>
    <n v="3"/>
    <n v="6"/>
    <s v="Yarrawonga"/>
    <s v="1st"/>
    <n v="3.9"/>
    <x v="0"/>
    <x v="1"/>
    <n v="100"/>
    <n v="390"/>
    <n v="290"/>
    <n v="120"/>
    <n v="468"/>
    <n v="348"/>
    <x v="1"/>
  </r>
  <r>
    <x v="141"/>
    <d v="1899-12-30T15:48:00"/>
    <x v="7"/>
    <n v="2"/>
    <n v="5"/>
    <s v="Disputed River"/>
    <s v="1st"/>
    <n v="5.5"/>
    <x v="0"/>
    <x v="2"/>
    <n v="100"/>
    <n v="550"/>
    <n v="450"/>
    <n v="100"/>
    <n v="550"/>
    <n v="450"/>
    <x v="1"/>
  </r>
  <r>
    <x v="141"/>
    <d v="1899-12-30T16:05:00"/>
    <x v="6"/>
    <n v="4"/>
    <n v="4"/>
    <s v="Tycoon Jenny"/>
    <m/>
    <m/>
    <x v="0"/>
    <x v="1"/>
    <n v="100"/>
    <s v=""/>
    <n v="-100"/>
    <n v="120"/>
    <s v=""/>
    <n v="-120"/>
    <x v="1"/>
  </r>
  <r>
    <x v="141"/>
    <d v="1899-12-30T18:00:00"/>
    <x v="10"/>
    <n v="5"/>
    <n v="1"/>
    <s v="Bold Manner"/>
    <m/>
    <m/>
    <x v="0"/>
    <x v="0"/>
    <n v="100"/>
    <s v=""/>
    <n v="-100"/>
    <n v="100"/>
    <s v=""/>
    <n v="-100"/>
    <x v="1"/>
  </r>
  <r>
    <x v="141"/>
    <d v="1899-12-30T18:45:00"/>
    <x v="7"/>
    <n v="7"/>
    <n v="3"/>
    <s v="Bring Me Kash"/>
    <m/>
    <m/>
    <x v="0"/>
    <x v="2"/>
    <n v="100"/>
    <s v=""/>
    <n v="-100"/>
    <n v="100"/>
    <s v=""/>
    <n v="-100"/>
    <x v="1"/>
  </r>
  <r>
    <x v="142"/>
    <d v="1899-12-30T12:45:00"/>
    <x v="1"/>
    <n v="2"/>
    <n v="9"/>
    <s v="Divine Purpose"/>
    <s v="3rd"/>
    <m/>
    <x v="0"/>
    <x v="0"/>
    <n v="100"/>
    <s v=""/>
    <n v="-100"/>
    <n v="140"/>
    <s v=""/>
    <n v="-140"/>
    <x v="0"/>
  </r>
  <r>
    <x v="142"/>
    <d v="1899-12-30T13:40:00"/>
    <x v="3"/>
    <n v="3"/>
    <n v="4"/>
    <s v="Hell Hath No Fury"/>
    <s v="3rd"/>
    <m/>
    <x v="0"/>
    <x v="1"/>
    <n v="100"/>
    <s v=""/>
    <n v="-100"/>
    <n v="140"/>
    <s v=""/>
    <n v="-140"/>
    <x v="0"/>
  </r>
  <r>
    <x v="142"/>
    <d v="1899-12-30T16:55:00"/>
    <x v="1"/>
    <n v="9"/>
    <n v="9"/>
    <s v="Veight"/>
    <m/>
    <m/>
    <x v="0"/>
    <x v="0"/>
    <n v="100"/>
    <s v=""/>
    <n v="-100"/>
    <n v="150"/>
    <s v=""/>
    <n v="-150"/>
    <x v="0"/>
  </r>
  <r>
    <x v="142"/>
    <d v="1899-12-30T17:15:00"/>
    <x v="3"/>
    <n v="9"/>
    <n v="8"/>
    <s v="Amor Victorious"/>
    <s v="1st"/>
    <n v="2.15"/>
    <x v="0"/>
    <x v="1"/>
    <n v="100"/>
    <n v="215"/>
    <n v="115"/>
    <n v="140"/>
    <n v="301"/>
    <n v="161"/>
    <x v="0"/>
  </r>
  <r>
    <x v="142"/>
    <d v="1899-12-30T17:55:00"/>
    <x v="3"/>
    <n v="10"/>
    <n v="9"/>
    <s v="Shezanalister"/>
    <s v="1st"/>
    <n v="5"/>
    <x v="0"/>
    <x v="1"/>
    <n v="100"/>
    <n v="500"/>
    <n v="400"/>
    <n v="140"/>
    <n v="700"/>
    <n v="560"/>
    <x v="0"/>
  </r>
  <r>
    <x v="143"/>
    <d v="1899-12-30T14:20:00"/>
    <x v="8"/>
    <n v="1"/>
    <n v="2"/>
    <s v="Sweysive"/>
    <s v="2nd"/>
    <m/>
    <x v="0"/>
    <x v="1"/>
    <n v="100"/>
    <s v=""/>
    <n v="-100"/>
    <n v="120"/>
    <s v=""/>
    <n v="-120"/>
    <x v="1"/>
  </r>
  <r>
    <x v="143"/>
    <d v="1899-12-30T15:30:00"/>
    <x v="8"/>
    <n v="3"/>
    <n v="4"/>
    <s v="Treize"/>
    <m/>
    <m/>
    <x v="0"/>
    <x v="1"/>
    <n v="100"/>
    <s v=""/>
    <n v="-100"/>
    <n v="120"/>
    <s v=""/>
    <n v="-120"/>
    <x v="1"/>
  </r>
  <r>
    <x v="143"/>
    <d v="1899-12-30T17:50:00"/>
    <x v="8"/>
    <n v="7"/>
    <n v="13"/>
    <s v="Smart Legend"/>
    <s v="3rd"/>
    <m/>
    <x v="0"/>
    <x v="1"/>
    <n v="100"/>
    <s v=""/>
    <n v="-100"/>
    <n v="120"/>
    <s v=""/>
    <n v="-120"/>
    <x v="1"/>
  </r>
  <r>
    <x v="144"/>
    <d v="1899-12-30T12:15:00"/>
    <x v="0"/>
    <n v="1"/>
    <n v="3"/>
    <s v="Aramco"/>
    <s v="2nd"/>
    <m/>
    <x v="0"/>
    <x v="0"/>
    <n v="100"/>
    <s v=""/>
    <n v="-100"/>
    <n v="150"/>
    <s v=""/>
    <n v="-150"/>
    <x v="0"/>
  </r>
  <r>
    <x v="144"/>
    <d v="1899-12-30T13:55:00"/>
    <x v="0"/>
    <n v="4"/>
    <n v="4"/>
    <s v="Who Dares"/>
    <m/>
    <m/>
    <x v="0"/>
    <x v="0"/>
    <n v="100"/>
    <s v=""/>
    <n v="-100"/>
    <n v="140"/>
    <s v=""/>
    <n v="-140"/>
    <x v="0"/>
  </r>
  <r>
    <x v="144"/>
    <d v="1899-12-30T14:15:00"/>
    <x v="3"/>
    <n v="4"/>
    <n v="8"/>
    <s v="Whinchat"/>
    <s v="1st"/>
    <n v="1.9"/>
    <x v="0"/>
    <x v="1"/>
    <n v="100"/>
    <n v="190"/>
    <n v="90"/>
    <n v="140"/>
    <n v="266"/>
    <n v="126"/>
    <x v="0"/>
  </r>
  <r>
    <x v="144"/>
    <d v="1899-12-30T16:15:00"/>
    <x v="0"/>
    <n v="8"/>
    <n v="4"/>
    <s v="Imperatriz"/>
    <s v="1st"/>
    <n v="1.85"/>
    <x v="0"/>
    <x v="0"/>
    <n v="100"/>
    <n v="185"/>
    <n v="85"/>
    <n v="150"/>
    <n v="277.5"/>
    <n v="127.5"/>
    <x v="0"/>
  </r>
  <r>
    <x v="144"/>
    <d v="1899-12-30T17:55:00"/>
    <x v="3"/>
    <n v="10"/>
    <n v="9"/>
    <s v="Thunderlips"/>
    <s v="1st"/>
    <n v="2.4"/>
    <x v="0"/>
    <x v="1"/>
    <n v="100"/>
    <n v="240"/>
    <n v="140"/>
    <n v="140"/>
    <n v="336"/>
    <n v="196"/>
    <x v="0"/>
  </r>
  <r>
    <x v="145"/>
    <d v="1899-12-30T16:15:00"/>
    <x v="10"/>
    <n v="2"/>
    <n v="2"/>
    <s v="Lazy Susan"/>
    <s v="2nd"/>
    <m/>
    <x v="0"/>
    <x v="0"/>
    <n v="100"/>
    <s v=""/>
    <n v="-100"/>
    <n v="110"/>
    <s v=""/>
    <n v="-110"/>
    <x v="1"/>
  </r>
  <r>
    <x v="146"/>
    <d v="1899-12-30T12:15:00"/>
    <x v="1"/>
    <n v="1"/>
    <n v="7"/>
    <s v="Flash Feeling"/>
    <m/>
    <m/>
    <x v="0"/>
    <x v="0"/>
    <n v="100"/>
    <s v=""/>
    <n v="-100"/>
    <n v="140"/>
    <s v=""/>
    <n v="-140"/>
    <x v="0"/>
  </r>
  <r>
    <x v="146"/>
    <d v="1899-12-30T13:40:00"/>
    <x v="2"/>
    <n v="3"/>
    <n v="11"/>
    <s v="Ballroom Bella"/>
    <m/>
    <m/>
    <x v="0"/>
    <x v="1"/>
    <n v="100"/>
    <s v=""/>
    <n v="-100"/>
    <n v="140"/>
    <s v=""/>
    <n v="-140"/>
    <x v="0"/>
  </r>
  <r>
    <x v="146"/>
    <d v="1899-12-30T15:40:00"/>
    <x v="1"/>
    <n v="7"/>
    <n v="1"/>
    <s v="Mr Brightside"/>
    <s v="1st"/>
    <n v="1.5"/>
    <x v="0"/>
    <x v="0"/>
    <n v="100"/>
    <n v="150"/>
    <n v="50"/>
    <n v="150"/>
    <n v="225"/>
    <n v="75"/>
    <x v="0"/>
  </r>
  <r>
    <x v="146"/>
    <d v="1899-12-30T16:00:00"/>
    <x v="2"/>
    <n v="7"/>
    <n v="6"/>
    <s v="Lady Laguna"/>
    <s v="2nd"/>
    <m/>
    <x v="0"/>
    <x v="1"/>
    <n v="100"/>
    <s v=""/>
    <n v="-100"/>
    <n v="140"/>
    <s v=""/>
    <n v="-140"/>
    <x v="0"/>
  </r>
  <r>
    <x v="146"/>
    <d v="1899-12-30T17:23:00"/>
    <x v="5"/>
    <n v="8"/>
    <n v="10"/>
    <s v="Golden Boom"/>
    <s v="2nd"/>
    <m/>
    <x v="0"/>
    <x v="2"/>
    <n v="100"/>
    <s v=""/>
    <n v="-100"/>
    <n v="140"/>
    <s v=""/>
    <n v="-140"/>
    <x v="0"/>
  </r>
  <r>
    <x v="146"/>
    <d v="1899-12-30T17:35:00"/>
    <x v="1"/>
    <n v="10"/>
    <n v="8"/>
    <s v="Running By"/>
    <s v="2nd"/>
    <m/>
    <x v="0"/>
    <x v="0"/>
    <n v="100"/>
    <s v=""/>
    <n v="-100"/>
    <n v="150"/>
    <s v=""/>
    <n v="-150"/>
    <x v="0"/>
  </r>
  <r>
    <x v="147"/>
    <d v="1899-12-30T12:00:00"/>
    <x v="4"/>
    <n v="4"/>
    <n v="9"/>
    <s v="Roaring Engine"/>
    <s v="1st"/>
    <n v="3.2"/>
    <x v="0"/>
    <x v="0"/>
    <n v="100"/>
    <n v="320"/>
    <n v="220"/>
    <n v="110"/>
    <n v="352"/>
    <n v="242"/>
    <x v="1"/>
  </r>
  <r>
    <x v="147"/>
    <d v="1899-12-30T13:00:00"/>
    <x v="4"/>
    <n v="6"/>
    <n v="7"/>
    <s v="Miss Passion"/>
    <s v="3rd"/>
    <m/>
    <x v="0"/>
    <x v="0"/>
    <n v="100"/>
    <s v=""/>
    <n v="-100"/>
    <n v="100"/>
    <s v=""/>
    <n v="-100"/>
    <x v="1"/>
  </r>
  <r>
    <x v="147"/>
    <d v="1899-12-30T14:00:00"/>
    <x v="4"/>
    <n v="8"/>
    <n v="3"/>
    <s v="Coronation Keith"/>
    <m/>
    <m/>
    <x v="0"/>
    <x v="0"/>
    <n v="100"/>
    <s v=""/>
    <n v="-100"/>
    <n v="100"/>
    <s v=""/>
    <n v="-100"/>
    <x v="1"/>
  </r>
  <r>
    <x v="148"/>
    <d v="1899-12-30T12:45:00"/>
    <x v="0"/>
    <n v="2"/>
    <n v="7"/>
    <s v="Aramco"/>
    <s v="1st"/>
    <n v="2.5"/>
    <x v="1"/>
    <x v="0"/>
    <n v="100"/>
    <n v="250"/>
    <n v="150"/>
    <n v="150"/>
    <n v="375"/>
    <n v="225"/>
    <x v="0"/>
  </r>
  <r>
    <x v="148"/>
    <d v="1899-12-30T13:20:00"/>
    <x v="0"/>
    <n v="3"/>
    <n v="6"/>
    <s v="Big Watch"/>
    <s v="1st"/>
    <n v="5.5"/>
    <x v="1"/>
    <x v="0"/>
    <n v="100"/>
    <n v="550"/>
    <n v="450"/>
    <n v="140"/>
    <n v="770"/>
    <n v="630"/>
    <x v="0"/>
  </r>
  <r>
    <x v="148"/>
    <d v="1899-12-30T15:05:00"/>
    <x v="0"/>
    <n v="6"/>
    <n v="6"/>
    <s v="Another Wil"/>
    <s v="1st"/>
    <n v="1.6"/>
    <x v="1"/>
    <x v="0"/>
    <n v="100"/>
    <n v="160"/>
    <n v="60"/>
    <n v="140"/>
    <n v="224"/>
    <n v="84"/>
    <x v="0"/>
  </r>
  <r>
    <x v="148"/>
    <d v="1899-12-30T17:15:00"/>
    <x v="3"/>
    <n v="9"/>
    <n v="6"/>
    <s v="Ausbred Flirt"/>
    <m/>
    <m/>
    <x v="1"/>
    <x v="1"/>
    <n v="100"/>
    <s v=""/>
    <n v="-100"/>
    <n v="140"/>
    <s v=""/>
    <n v="-140"/>
    <x v="0"/>
  </r>
  <r>
    <x v="149"/>
    <d v="1899-12-30T15:05:00"/>
    <x v="4"/>
    <n v="1"/>
    <n v="2"/>
    <s v="Lazy Susan"/>
    <s v="1st"/>
    <n v="3.4"/>
    <x v="1"/>
    <x v="0"/>
    <n v="100"/>
    <n v="340"/>
    <n v="240"/>
    <n v="150"/>
    <n v="510"/>
    <n v="360"/>
    <x v="1"/>
  </r>
  <r>
    <x v="149"/>
    <d v="1899-12-30T16:23:00"/>
    <x v="5"/>
    <n v="6"/>
    <n v="8"/>
    <s v="Its Gerry"/>
    <m/>
    <m/>
    <x v="1"/>
    <x v="2"/>
    <n v="100"/>
    <s v=""/>
    <n v="-100"/>
    <n v="100"/>
    <s v=""/>
    <n v="-100"/>
    <x v="1"/>
  </r>
  <r>
    <x v="150"/>
    <d v="1899-12-30T14:30:00"/>
    <x v="0"/>
    <n v="8"/>
    <n v="5"/>
    <s v="Running By"/>
    <s v="2nd"/>
    <m/>
    <x v="1"/>
    <x v="0"/>
    <n v="100"/>
    <s v=""/>
    <n v="-100"/>
    <n v="140"/>
    <s v=""/>
    <n v="-140"/>
    <x v="0"/>
  </r>
  <r>
    <x v="151"/>
    <d v="1899-12-30T16:05:00"/>
    <x v="8"/>
    <n v="5"/>
    <n v="4"/>
    <s v="Introducing"/>
    <s v="1st"/>
    <n v="4.2"/>
    <x v="1"/>
    <x v="1"/>
    <n v="100"/>
    <n v="420"/>
    <n v="320"/>
    <n v="100"/>
    <n v="420"/>
    <n v="320"/>
    <x v="1"/>
  </r>
  <r>
    <x v="151"/>
    <d v="1899-12-30T19:00:00"/>
    <x v="18"/>
    <n v="8"/>
    <n v="8"/>
    <s v="Simeon"/>
    <s v="3rd"/>
    <m/>
    <x v="1"/>
    <x v="0"/>
    <n v="100"/>
    <s v=""/>
    <n v="-100"/>
    <n v="150"/>
    <s v=""/>
    <n v="-150"/>
    <x v="1"/>
  </r>
  <r>
    <x v="152"/>
    <d v="1899-12-30T12:30:00"/>
    <x v="2"/>
    <n v="1"/>
    <n v="13"/>
    <s v="Mad Darcey"/>
    <m/>
    <m/>
    <x v="1"/>
    <x v="1"/>
    <n v="100"/>
    <s v=""/>
    <n v="-100"/>
    <n v="140"/>
    <s v=""/>
    <n v="-140"/>
    <x v="0"/>
  </r>
  <r>
    <x v="152"/>
    <d v="1899-12-30T17:55:00"/>
    <x v="2"/>
    <n v="10"/>
    <n v="6"/>
    <s v="Whinchat"/>
    <s v="1st"/>
    <n v="4.8"/>
    <x v="1"/>
    <x v="1"/>
    <n v="100"/>
    <n v="480"/>
    <n v="380"/>
    <n v="140"/>
    <n v="672"/>
    <n v="532"/>
    <x v="0"/>
  </r>
  <r>
    <x v="153"/>
    <d v="1899-12-30T14:15:00"/>
    <x v="13"/>
    <n v="5"/>
    <n v="2"/>
    <s v="Wishlor Lass"/>
    <m/>
    <m/>
    <x v="1"/>
    <x v="0"/>
    <n v="100"/>
    <s v=""/>
    <n v="-100"/>
    <n v="150"/>
    <s v=""/>
    <n v="-150"/>
    <x v="0"/>
  </r>
  <r>
    <x v="154"/>
    <d v="1899-12-30T16:05:00"/>
    <x v="8"/>
    <n v="5"/>
    <n v="5"/>
    <s v="Zondee"/>
    <s v="1st"/>
    <n v="3.8"/>
    <x v="1"/>
    <x v="1"/>
    <n v="100"/>
    <n v="380"/>
    <n v="280"/>
    <n v="100"/>
    <n v="380"/>
    <n v="280"/>
    <x v="1"/>
  </r>
  <r>
    <x v="154"/>
    <d v="1899-12-30T17:50:00"/>
    <x v="8"/>
    <n v="8"/>
    <n v="3"/>
    <s v="City Of Lights"/>
    <s v="1st"/>
    <n v="1.8"/>
    <x v="1"/>
    <x v="1"/>
    <n v="100"/>
    <n v="180"/>
    <n v="80"/>
    <n v="100"/>
    <n v="180"/>
    <n v="80"/>
    <x v="1"/>
  </r>
  <r>
    <x v="155"/>
    <d v="1899-12-30T13:05:00"/>
    <x v="2"/>
    <n v="2"/>
    <n v="2"/>
    <s v="Serpentine"/>
    <s v="1st"/>
    <n v="3.9"/>
    <x v="1"/>
    <x v="1"/>
    <n v="100"/>
    <n v="390"/>
    <n v="290"/>
    <n v="140"/>
    <n v="546"/>
    <n v="406"/>
    <x v="0"/>
  </r>
  <r>
    <x v="156"/>
    <d v="1899-12-30T13:10:00"/>
    <x v="14"/>
    <n v="3"/>
    <n v="5"/>
    <s v="Electric Impulse    "/>
    <s v="3rd"/>
    <m/>
    <x v="1"/>
    <x v="0"/>
    <n v="100"/>
    <s v=""/>
    <n v="-100"/>
    <n v="100"/>
    <s v=""/>
    <n v="-100"/>
    <x v="0"/>
  </r>
  <r>
    <x v="156"/>
    <d v="1899-12-30T14:48:00"/>
    <x v="5"/>
    <n v="6"/>
    <n v="12"/>
    <s v="Apophis             "/>
    <s v="3rd"/>
    <m/>
    <x v="1"/>
    <x v="2"/>
    <n v="100"/>
    <s v=""/>
    <n v="-100"/>
    <n v="100"/>
    <s v=""/>
    <n v="-100"/>
    <x v="0"/>
  </r>
  <r>
    <x v="156"/>
    <d v="1899-12-30T16:07:00"/>
    <x v="5"/>
    <n v="8"/>
    <n v="8"/>
    <s v="Tidal Creek         "/>
    <m/>
    <m/>
    <x v="1"/>
    <x v="2"/>
    <n v="100"/>
    <s v=""/>
    <n v="-100"/>
    <n v="100"/>
    <s v=""/>
    <n v="-100"/>
    <x v="0"/>
  </r>
  <r>
    <x v="156"/>
    <d v="1899-12-30T16:50:00"/>
    <x v="14"/>
    <n v="9"/>
    <n v="16"/>
    <s v="Euphoric            "/>
    <m/>
    <m/>
    <x v="1"/>
    <x v="0"/>
    <n v="100"/>
    <s v=""/>
    <n v="-100"/>
    <n v="120"/>
    <s v=""/>
    <n v="-120"/>
    <x v="0"/>
  </r>
  <r>
    <x v="156"/>
    <d v="1899-12-30T17:10:00"/>
    <x v="3"/>
    <n v="10"/>
    <n v="4"/>
    <s v="Tashi               "/>
    <m/>
    <m/>
    <x v="1"/>
    <x v="1"/>
    <n v="100"/>
    <s v=""/>
    <n v="-100"/>
    <n v="120"/>
    <s v=""/>
    <n v="-120"/>
    <x v="0"/>
  </r>
  <r>
    <x v="157"/>
    <d v="1899-12-30T15:10:00"/>
    <x v="16"/>
    <n v="5"/>
    <n v="10"/>
    <s v="Smart Legend"/>
    <s v="3rd"/>
    <m/>
    <x v="1"/>
    <x v="1"/>
    <n v="100"/>
    <s v=""/>
    <n v="-100"/>
    <n v="100"/>
    <s v=""/>
    <n v="-100"/>
    <x v="1"/>
  </r>
  <r>
    <x v="157"/>
    <d v="1899-12-30T15:45:00"/>
    <x v="16"/>
    <n v="6"/>
    <n v="1"/>
    <s v="Ebony King"/>
    <s v="3rd"/>
    <m/>
    <x v="1"/>
    <x v="1"/>
    <n v="100"/>
    <s v=""/>
    <n v="-100"/>
    <n v="100"/>
    <s v=""/>
    <n v="-100"/>
    <x v="1"/>
  </r>
  <r>
    <x v="158"/>
    <d v="1899-12-30T13:50:00"/>
    <x v="3"/>
    <n v="5"/>
    <n v="7"/>
    <s v="Front Page"/>
    <m/>
    <m/>
    <x v="1"/>
    <x v="1"/>
    <n v="100"/>
    <s v=""/>
    <n v="-100"/>
    <n v="140"/>
    <s v=""/>
    <n v="-140"/>
    <x v="0"/>
  </r>
  <r>
    <x v="158"/>
    <d v="1899-12-30T17:10:00"/>
    <x v="19"/>
    <n v="10"/>
    <n v="4"/>
    <s v="Dashing"/>
    <m/>
    <m/>
    <x v="1"/>
    <x v="0"/>
    <n v="100"/>
    <s v=""/>
    <n v="-100"/>
    <n v="150"/>
    <s v=""/>
    <n v="-150"/>
    <x v="0"/>
  </r>
  <r>
    <x v="159"/>
    <d v="1899-12-30T14:05:00"/>
    <x v="1"/>
    <n v="5"/>
    <n v="4"/>
    <s v="Berkeley Square"/>
    <s v="1st"/>
    <n v="2.7"/>
    <x v="1"/>
    <x v="0"/>
    <n v="100"/>
    <n v="270"/>
    <n v="170"/>
    <n v="140"/>
    <n v="378"/>
    <n v="238"/>
    <x v="0"/>
  </r>
  <r>
    <x v="159"/>
    <d v="1899-12-30T15:00:00"/>
    <x v="2"/>
    <n v="7"/>
    <n v="15"/>
    <s v="Kazou"/>
    <s v="3rd"/>
    <m/>
    <x v="1"/>
    <x v="1"/>
    <n v="100"/>
    <s v=""/>
    <n v="-100"/>
    <n v="140"/>
    <s v=""/>
    <n v="-140"/>
    <x v="0"/>
  </r>
  <r>
    <x v="159"/>
    <d v="1899-12-30T15:35:00"/>
    <x v="2"/>
    <n v="8"/>
    <n v="10"/>
    <s v="Iknowastar"/>
    <s v="2nd"/>
    <m/>
    <x v="1"/>
    <x v="1"/>
    <n v="100"/>
    <s v=""/>
    <n v="-100"/>
    <n v="140"/>
    <s v=""/>
    <n v="-140"/>
    <x v="0"/>
  </r>
  <r>
    <x v="159"/>
    <d v="1899-12-30T16:50:00"/>
    <x v="2"/>
    <n v="10"/>
    <n v="12"/>
    <s v="Huesca"/>
    <s v="3rd"/>
    <m/>
    <x v="1"/>
    <x v="1"/>
    <n v="100"/>
    <s v=""/>
    <n v="-100"/>
    <n v="140"/>
    <s v=""/>
    <n v="-140"/>
    <x v="0"/>
  </r>
  <r>
    <x v="160"/>
    <d v="1899-12-30T13:40:00"/>
    <x v="20"/>
    <n v="5"/>
    <n v="13"/>
    <s v="Xtravagant Star"/>
    <m/>
    <m/>
    <x v="1"/>
    <x v="1"/>
    <n v="100"/>
    <s v=""/>
    <n v="-100"/>
    <n v="140"/>
    <s v=""/>
    <n v="-140"/>
    <x v="0"/>
  </r>
  <r>
    <x v="160"/>
    <d v="1899-12-30T15:05:00"/>
    <x v="1"/>
    <n v="7"/>
    <n v="9"/>
    <s v="Dashing"/>
    <s v="1st"/>
    <n v="5"/>
    <x v="1"/>
    <x v="0"/>
    <n v="100"/>
    <n v="500"/>
    <n v="400"/>
    <n v="150"/>
    <n v="750"/>
    <n v="600"/>
    <x v="0"/>
  </r>
  <r>
    <x v="161"/>
    <d v="1899-12-30T16:38:00"/>
    <x v="7"/>
    <n v="9"/>
    <n v="9"/>
    <s v="Metalart"/>
    <s v="1st"/>
    <n v="2.2000000000000002"/>
    <x v="1"/>
    <x v="2"/>
    <n v="100"/>
    <n v="220.00000000000003"/>
    <n v="120.00000000000003"/>
    <n v="120"/>
    <n v="264"/>
    <n v="144"/>
    <x v="1"/>
  </r>
  <r>
    <x v="162"/>
    <d v="1899-12-30T16:15:00"/>
    <x v="1"/>
    <n v="9"/>
    <n v="6"/>
    <s v="Frigid"/>
    <m/>
    <m/>
    <x v="1"/>
    <x v="0"/>
    <n v="100"/>
    <s v=""/>
    <n v="-100"/>
    <n v="150"/>
    <s v=""/>
    <n v="-150"/>
    <x v="0"/>
  </r>
  <r>
    <x v="163"/>
    <d v="1899-12-30T14:45:00"/>
    <x v="4"/>
    <n v="5"/>
    <n v="3"/>
    <s v="Celestial Storm"/>
    <s v="2nd"/>
    <m/>
    <x v="1"/>
    <x v="0"/>
    <n v="100"/>
    <s v=""/>
    <n v="-100"/>
    <n v="100"/>
    <s v=""/>
    <n v="-100"/>
    <x v="1"/>
  </r>
  <r>
    <x v="163"/>
    <d v="1899-12-30T15:20:00"/>
    <x v="4"/>
    <n v="6"/>
    <n v="7"/>
    <s v="Field Of Flutes"/>
    <m/>
    <m/>
    <x v="1"/>
    <x v="0"/>
    <n v="100"/>
    <s v=""/>
    <n v="-100"/>
    <n v="100"/>
    <s v=""/>
    <n v="-100"/>
    <x v="1"/>
  </r>
  <r>
    <x v="163"/>
    <d v="1899-12-30T16:30:00"/>
    <x v="4"/>
    <n v="8"/>
    <n v="9"/>
    <s v="The Open"/>
    <s v="1st"/>
    <n v="3.2"/>
    <x v="1"/>
    <x v="0"/>
    <n v="100"/>
    <n v="320"/>
    <n v="220"/>
    <n v="100"/>
    <n v="320"/>
    <n v="220"/>
    <x v="1"/>
  </r>
  <r>
    <x v="164"/>
    <d v="1899-12-30T14:35:00"/>
    <x v="21"/>
    <n v="7"/>
    <n v="15"/>
    <s v="Iowna Merc          "/>
    <s v="3rd"/>
    <m/>
    <x v="1"/>
    <x v="1"/>
    <n v="100"/>
    <s v=""/>
    <n v="-100"/>
    <n v="100"/>
    <s v=""/>
    <n v="-100"/>
    <x v="0"/>
  </r>
  <r>
    <x v="164"/>
    <d v="1899-12-30T16:02:00"/>
    <x v="5"/>
    <n v="8"/>
    <n v="1"/>
    <s v="I Wish I Win        "/>
    <s v="2nd"/>
    <m/>
    <x v="1"/>
    <x v="1"/>
    <n v="100"/>
    <s v=""/>
    <n v="-100"/>
    <n v="100"/>
    <s v=""/>
    <n v="-100"/>
    <x v="0"/>
  </r>
  <r>
    <x v="165"/>
    <d v="1899-12-30T14:00:00"/>
    <x v="6"/>
    <n v="3"/>
    <n v="3"/>
    <s v="Time Quest"/>
    <m/>
    <m/>
    <x v="1"/>
    <x v="1"/>
    <n v="100"/>
    <s v=""/>
    <n v="-100"/>
    <n v="120"/>
    <s v=""/>
    <n v="-120"/>
    <x v="1"/>
  </r>
  <r>
    <x v="165"/>
    <d v="1899-12-30T14:35:00"/>
    <x v="6"/>
    <n v="4"/>
    <n v="12"/>
    <s v="Oziggy"/>
    <m/>
    <m/>
    <x v="1"/>
    <x v="1"/>
    <n v="100"/>
    <s v=""/>
    <n v="-100"/>
    <n v="100"/>
    <s v=""/>
    <n v="-100"/>
    <x v="1"/>
  </r>
  <r>
    <x v="166"/>
    <d v="1899-12-30T11:08:00"/>
    <x v="5"/>
    <n v="1"/>
    <n v="10"/>
    <s v="Standing Order"/>
    <m/>
    <m/>
    <x v="1"/>
    <x v="2"/>
    <n v="100"/>
    <s v=""/>
    <n v="-100"/>
    <n v="100"/>
    <s v=""/>
    <n v="-100"/>
    <x v="0"/>
  </r>
  <r>
    <x v="166"/>
    <d v="1899-12-30T12:45:00"/>
    <x v="3"/>
    <n v="4"/>
    <n v="8"/>
    <s v="Casual Connection"/>
    <s v="1st"/>
    <n v="15"/>
    <x v="1"/>
    <x v="1"/>
    <n v="100"/>
    <n v="1500"/>
    <n v="1400"/>
    <n v="100"/>
    <n v="1500"/>
    <n v="1400"/>
    <x v="0"/>
  </r>
  <r>
    <x v="166"/>
    <d v="1899-12-30T13:00:00"/>
    <x v="4"/>
    <n v="4"/>
    <n v="11"/>
    <s v="Wondereach"/>
    <s v="1st"/>
    <n v="11"/>
    <x v="1"/>
    <x v="0"/>
    <n v="100"/>
    <n v="1100"/>
    <n v="1000"/>
    <n v="100"/>
    <n v="1100"/>
    <n v="1000"/>
    <x v="0"/>
  </r>
  <r>
    <x v="166"/>
    <d v="1899-12-30T13:35:00"/>
    <x v="4"/>
    <n v="5"/>
    <n v="14"/>
    <s v="Amphactor"/>
    <m/>
    <m/>
    <x v="1"/>
    <x v="0"/>
    <n v="100"/>
    <s v=""/>
    <n v="-100"/>
    <n v="100"/>
    <s v=""/>
    <n v="-100"/>
    <x v="0"/>
  </r>
  <r>
    <x v="166"/>
    <d v="1899-12-30T14:30:00"/>
    <x v="3"/>
    <n v="7"/>
    <n v="11"/>
    <s v="Passeggiata"/>
    <s v="2nd"/>
    <m/>
    <x v="1"/>
    <x v="1"/>
    <n v="100"/>
    <s v=""/>
    <n v="-100"/>
    <n v="100"/>
    <s v=""/>
    <n v="-100"/>
    <x v="0"/>
  </r>
  <r>
    <x v="167"/>
    <d v="1899-12-30T13:53:00"/>
    <x v="5"/>
    <n v="4"/>
    <n v="7"/>
    <s v="Midnight In Tokyo   "/>
    <s v="1st"/>
    <n v="4"/>
    <x v="1"/>
    <x v="2"/>
    <n v="100"/>
    <n v="400"/>
    <n v="300"/>
    <n v="100"/>
    <n v="400"/>
    <n v="300"/>
    <x v="1"/>
  </r>
  <r>
    <x v="167"/>
    <d v="1899-12-30T14:10:00"/>
    <x v="16"/>
    <n v="3"/>
    <n v="10"/>
    <s v="Shehasattitude      "/>
    <s v="1st"/>
    <n v="7"/>
    <x v="1"/>
    <x v="1"/>
    <n v="100"/>
    <n v="700"/>
    <n v="600"/>
    <n v="120"/>
    <n v="840"/>
    <n v="720"/>
    <x v="1"/>
  </r>
  <r>
    <x v="168"/>
    <d v="1899-12-30T12:25:00"/>
    <x v="1"/>
    <n v="2"/>
    <n v="5"/>
    <s v="My Xanadu"/>
    <s v="1st"/>
    <n v="3.8"/>
    <x v="1"/>
    <x v="0"/>
    <n v="100"/>
    <n v="380"/>
    <n v="280"/>
    <n v="150"/>
    <n v="570"/>
    <n v="420"/>
    <x v="0"/>
  </r>
  <r>
    <x v="168"/>
    <d v="1899-12-30T12:45:00"/>
    <x v="2"/>
    <n v="4"/>
    <n v="19"/>
    <s v="Captain Furai"/>
    <s v="2nd"/>
    <m/>
    <x v="1"/>
    <x v="1"/>
    <n v="100"/>
    <s v=""/>
    <n v="-100"/>
    <n v="140"/>
    <s v=""/>
    <n v="-140"/>
    <x v="0"/>
  </r>
  <r>
    <x v="168"/>
    <d v="1899-12-30T13:20:00"/>
    <x v="2"/>
    <n v="5"/>
    <n v="14"/>
    <s v="In Flight"/>
    <m/>
    <m/>
    <x v="1"/>
    <x v="1"/>
    <n v="100"/>
    <s v=""/>
    <n v="-100"/>
    <n v="140"/>
    <s v=""/>
    <n v="-140"/>
    <x v="0"/>
  </r>
  <r>
    <x v="168"/>
    <d v="1899-12-30T14:10:00"/>
    <x v="1"/>
    <n v="5"/>
    <n v="12"/>
    <s v="Prancing Spirit"/>
    <s v="2nd"/>
    <m/>
    <x v="1"/>
    <x v="0"/>
    <n v="100"/>
    <s v=""/>
    <n v="-100"/>
    <n v="140"/>
    <s v=""/>
    <n v="-140"/>
    <x v="0"/>
  </r>
  <r>
    <x v="169"/>
    <d v="1899-12-30T15:28:00"/>
    <x v="5"/>
    <n v="6"/>
    <n v="5"/>
    <s v="Security Advisor"/>
    <s v="2nd"/>
    <m/>
    <x v="1"/>
    <x v="2"/>
    <n v="100"/>
    <s v=""/>
    <n v="-100"/>
    <n v="100"/>
    <s v=""/>
    <n v="-100"/>
    <x v="1"/>
  </r>
  <r>
    <x v="169"/>
    <d v="1899-12-30T15:55:00"/>
    <x v="10"/>
    <n v="7"/>
    <n v="7"/>
    <s v="Riproar"/>
    <s v="2nd"/>
    <m/>
    <x v="1"/>
    <x v="0"/>
    <n v="100"/>
    <s v=""/>
    <n v="-100"/>
    <n v="100"/>
    <s v=""/>
    <n v="-100"/>
    <x v="1"/>
  </r>
  <r>
    <x v="170"/>
    <d v="1899-12-30T13:28:00"/>
    <x v="7"/>
    <n v="4"/>
    <n v="10"/>
    <s v="Xtravagant Star"/>
    <m/>
    <m/>
    <x v="1"/>
    <x v="2"/>
    <n v="100"/>
    <s v=""/>
    <n v="-100"/>
    <n v="100"/>
    <s v=""/>
    <n v="-100"/>
    <x v="0"/>
  </r>
  <r>
    <x v="170"/>
    <d v="1899-12-30T16:00:00"/>
    <x v="0"/>
    <n v="8"/>
    <n v="20"/>
    <s v="Elouyou"/>
    <s v="2nd"/>
    <m/>
    <x v="1"/>
    <x v="0"/>
    <n v="100"/>
    <s v=""/>
    <n v="-100"/>
    <n v="150"/>
    <s v=""/>
    <n v="-150"/>
    <x v="0"/>
  </r>
  <r>
    <x v="171"/>
    <d v="1899-12-30T13:43:00"/>
    <x v="5"/>
    <n v="4"/>
    <n v="6"/>
    <s v="Artful Girl"/>
    <s v="1st"/>
    <n v="8"/>
    <x v="1"/>
    <x v="2"/>
    <n v="100"/>
    <n v="800"/>
    <n v="700"/>
    <n v="100"/>
    <n v="800"/>
    <n v="700"/>
    <x v="1"/>
  </r>
  <r>
    <x v="171"/>
    <d v="1899-12-30T15:45:00"/>
    <x v="8"/>
    <n v="6"/>
    <n v="6"/>
    <s v="Zouphoria"/>
    <m/>
    <m/>
    <x v="1"/>
    <x v="1"/>
    <n v="100"/>
    <s v=""/>
    <n v="-100"/>
    <n v="120"/>
    <s v=""/>
    <n v="-120"/>
    <x v="1"/>
  </r>
  <r>
    <x v="171"/>
    <d v="1899-12-30T16:03:00"/>
    <x v="5"/>
    <n v="8"/>
    <n v="13"/>
    <s v="Punch Lane"/>
    <s v="2nd"/>
    <m/>
    <x v="1"/>
    <x v="2"/>
    <n v="100"/>
    <s v=""/>
    <n v="-100"/>
    <n v="100"/>
    <s v=""/>
    <n v="-100"/>
    <x v="1"/>
  </r>
  <r>
    <x v="171"/>
    <d v="1899-12-30T16:34:00"/>
    <x v="5"/>
    <n v="9"/>
    <n v="12"/>
    <s v="Amore Veloce"/>
    <s v="2nd"/>
    <m/>
    <x v="1"/>
    <x v="2"/>
    <n v="100"/>
    <s v=""/>
    <n v="-100"/>
    <n v="100"/>
    <s v=""/>
    <n v="-100"/>
    <x v="1"/>
  </r>
  <r>
    <x v="172"/>
    <d v="1899-12-30T13:20:00"/>
    <x v="2"/>
    <n v="5"/>
    <n v="5"/>
    <s v="Captain Furai"/>
    <s v="1st"/>
    <n v="2.7"/>
    <x v="1"/>
    <x v="1"/>
    <n v="100"/>
    <n v="270"/>
    <n v="170"/>
    <n v="140"/>
    <n v="378"/>
    <n v="238"/>
    <x v="0"/>
  </r>
  <r>
    <x v="172"/>
    <d v="1899-12-30T15:45:00"/>
    <x v="2"/>
    <n v="9"/>
    <n v="6"/>
    <s v="Franz Josef"/>
    <s v="1st"/>
    <n v="2.1"/>
    <x v="1"/>
    <x v="1"/>
    <n v="100"/>
    <n v="210"/>
    <n v="110"/>
    <n v="100"/>
    <n v="210"/>
    <n v="110"/>
    <x v="0"/>
  </r>
  <r>
    <x v="173"/>
    <d v="1899-12-30T12:25:00"/>
    <x v="4"/>
    <n v="1"/>
    <n v="5"/>
    <s v="Hanafubuki"/>
    <s v="3rd"/>
    <m/>
    <x v="1"/>
    <x v="0"/>
    <n v="100"/>
    <s v=""/>
    <n v="-100"/>
    <n v="110"/>
    <s v=""/>
    <n v="-110"/>
    <x v="1"/>
  </r>
  <r>
    <x v="173"/>
    <d v="1899-12-30T13:00:00"/>
    <x v="4"/>
    <n v="2"/>
    <n v="1"/>
    <s v="Beast Mode"/>
    <m/>
    <m/>
    <x v="1"/>
    <x v="0"/>
    <n v="100"/>
    <s v=""/>
    <n v="-100"/>
    <n v="110"/>
    <s v=""/>
    <n v="-110"/>
    <x v="1"/>
  </r>
  <r>
    <x v="173"/>
    <d v="1899-12-30T14:21:00"/>
    <x v="5"/>
    <n v="5"/>
    <n v="8"/>
    <s v="Ring Of Steel"/>
    <m/>
    <m/>
    <x v="1"/>
    <x v="2"/>
    <n v="100"/>
    <s v=""/>
    <n v="-100"/>
    <n v="100"/>
    <s v=""/>
    <n v="-100"/>
    <x v="1"/>
  </r>
  <r>
    <x v="173"/>
    <d v="1899-12-30T15:10:00"/>
    <x v="16"/>
    <n v="5"/>
    <n v="1"/>
    <s v="Loco"/>
    <m/>
    <m/>
    <x v="1"/>
    <x v="1"/>
    <n v="100"/>
    <s v=""/>
    <n v="-100"/>
    <n v="120"/>
    <s v=""/>
    <n v="-120"/>
    <x v="1"/>
  </r>
  <r>
    <x v="174"/>
    <d v="1899-12-30T14:10:00"/>
    <x v="0"/>
    <n v="5"/>
    <n v="9"/>
    <s v="Veloce Carro        "/>
    <s v="2nd"/>
    <m/>
    <x v="1"/>
    <x v="0"/>
    <n v="100"/>
    <s v=""/>
    <n v="-100"/>
    <n v="140"/>
    <s v=""/>
    <n v="-140"/>
    <x v="0"/>
  </r>
  <r>
    <x v="175"/>
    <d v="1899-12-30T16:30:00"/>
    <x v="6"/>
    <n v="8"/>
    <n v="11"/>
    <s v="One Destiny         "/>
    <s v="1st"/>
    <n v="7"/>
    <x v="1"/>
    <x v="1"/>
    <n v="100"/>
    <n v="700"/>
    <n v="600"/>
    <n v="120"/>
    <n v="840"/>
    <n v="720"/>
    <x v="1"/>
  </r>
  <r>
    <x v="176"/>
    <d v="1899-12-30T11:35:00"/>
    <x v="2"/>
    <n v="3"/>
    <n v="7"/>
    <s v="Fathers Day"/>
    <m/>
    <m/>
    <x v="1"/>
    <x v="1"/>
    <n v="100"/>
    <s v=""/>
    <n v="-100"/>
    <n v="140"/>
    <s v=""/>
    <n v="-140"/>
    <x v="0"/>
  </r>
  <r>
    <x v="176"/>
    <d v="1899-12-30T12:10:00"/>
    <x v="2"/>
    <n v="4"/>
    <n v="10"/>
    <s v="Inquiring Minds"/>
    <m/>
    <m/>
    <x v="1"/>
    <x v="1"/>
    <n v="100"/>
    <s v=""/>
    <n v="-100"/>
    <n v="140"/>
    <s v=""/>
    <n v="-140"/>
    <x v="0"/>
  </r>
  <r>
    <x v="176"/>
    <d v="1899-12-30T13:00:00"/>
    <x v="1"/>
    <n v="4"/>
    <n v="7"/>
    <s v="Jabbawockeez"/>
    <s v="3rd"/>
    <m/>
    <x v="1"/>
    <x v="0"/>
    <n v="100"/>
    <s v=""/>
    <n v="-100"/>
    <n v="140"/>
    <s v=""/>
    <n v="-140"/>
    <x v="0"/>
  </r>
  <r>
    <x v="176"/>
    <d v="1899-12-30T13:55:00"/>
    <x v="2"/>
    <n v="7"/>
    <n v="5"/>
    <s v="Golden Path"/>
    <s v="1st"/>
    <n v="3.9"/>
    <x v="1"/>
    <x v="1"/>
    <n v="100"/>
    <n v="390"/>
    <n v="290"/>
    <n v="140"/>
    <n v="546"/>
    <n v="406"/>
    <x v="0"/>
  </r>
  <r>
    <x v="177"/>
    <d v="1899-12-30T13:35:00"/>
    <x v="4"/>
    <n v="3"/>
    <n v="3"/>
    <s v="Greyt Mumma"/>
    <m/>
    <m/>
    <x v="1"/>
    <x v="0"/>
    <n v="100"/>
    <s v=""/>
    <n v="-100"/>
    <n v="110"/>
    <s v=""/>
    <n v="-110"/>
    <x v="1"/>
  </r>
  <r>
    <x v="177"/>
    <d v="1899-12-30T14:45:00"/>
    <x v="4"/>
    <n v="5"/>
    <n v="3"/>
    <s v="Hazel Baby"/>
    <m/>
    <m/>
    <x v="1"/>
    <x v="0"/>
    <n v="100"/>
    <s v=""/>
    <n v="-100"/>
    <n v="110"/>
    <s v=""/>
    <n v="-110"/>
    <x v="1"/>
  </r>
  <r>
    <x v="178"/>
    <d v="1899-12-30T13:25:00"/>
    <x v="3"/>
    <n v="5"/>
    <n v="8"/>
    <s v="Loco"/>
    <s v="2nd"/>
    <m/>
    <x v="1"/>
    <x v="1"/>
    <n v="100"/>
    <s v=""/>
    <n v="-100"/>
    <n v="140"/>
    <s v=""/>
    <n v="-140"/>
    <x v="0"/>
  </r>
  <r>
    <x v="178"/>
    <d v="1899-12-30T14:35:00"/>
    <x v="3"/>
    <n v="7"/>
    <n v="8"/>
    <s v="Wild Botanica"/>
    <s v="2nd"/>
    <m/>
    <x v="1"/>
    <x v="1"/>
    <n v="100"/>
    <s v=""/>
    <n v="-100"/>
    <n v="140"/>
    <s v=""/>
    <n v="-140"/>
    <x v="0"/>
  </r>
  <r>
    <x v="179"/>
    <d v="1899-12-30T13:25:00"/>
    <x v="6"/>
    <n v="2"/>
    <n v="7"/>
    <s v="Pink Shalala"/>
    <s v="3rd"/>
    <m/>
    <x v="1"/>
    <x v="1"/>
    <n v="100"/>
    <s v=""/>
    <n v="-100"/>
    <n v="120"/>
    <s v=""/>
    <n v="-120"/>
    <x v="1"/>
  </r>
  <r>
    <x v="179"/>
    <d v="1899-12-30T15:10:00"/>
    <x v="6"/>
    <n v="5"/>
    <n v="6"/>
    <s v="Elegant Empress"/>
    <s v="2nd"/>
    <m/>
    <x v="1"/>
    <x v="1"/>
    <n v="100"/>
    <s v=""/>
    <n v="-100"/>
    <n v="120"/>
    <s v=""/>
    <n v="-120"/>
    <x v="1"/>
  </r>
  <r>
    <x v="180"/>
    <d v="1899-12-30T12:55:00"/>
    <x v="3"/>
    <n v="4"/>
    <n v="11"/>
    <s v="November Falls"/>
    <s v="3rd"/>
    <m/>
    <x v="1"/>
    <x v="1"/>
    <n v="100"/>
    <s v=""/>
    <n v="-100"/>
    <n v="140"/>
    <s v=""/>
    <n v="-140"/>
    <x v="0"/>
  </r>
  <r>
    <x v="180"/>
    <d v="1899-12-30T14:05:00"/>
    <x v="3"/>
    <n v="6"/>
    <n v="2"/>
    <s v="African Daisy"/>
    <s v="2nd"/>
    <m/>
    <x v="1"/>
    <x v="1"/>
    <n v="100"/>
    <s v=""/>
    <n v="-100"/>
    <n v="140"/>
    <s v=""/>
    <n v="-140"/>
    <x v="0"/>
  </r>
  <r>
    <x v="180"/>
    <d v="1899-12-30T15:20:00"/>
    <x v="3"/>
    <n v="8"/>
    <n v="11"/>
    <s v="High Blue Sea"/>
    <m/>
    <m/>
    <x v="1"/>
    <x v="1"/>
    <n v="100"/>
    <s v=""/>
    <n v="-100"/>
    <n v="140"/>
    <s v=""/>
    <n v="-140"/>
    <x v="0"/>
  </r>
  <r>
    <x v="180"/>
    <d v="1899-12-30T16:00:00"/>
    <x v="3"/>
    <n v="9"/>
    <n v="9"/>
    <s v="Bear On The Loose"/>
    <m/>
    <m/>
    <x v="1"/>
    <x v="1"/>
    <n v="100"/>
    <s v=""/>
    <n v="-100"/>
    <n v="140"/>
    <s v=""/>
    <n v="-140"/>
    <x v="0"/>
  </r>
  <r>
    <x v="180"/>
    <d v="1899-12-30T16:35:00"/>
    <x v="3"/>
    <n v="10"/>
    <n v="11"/>
    <s v="The Escape"/>
    <s v="2nd"/>
    <m/>
    <x v="1"/>
    <x v="1"/>
    <n v="100"/>
    <s v=""/>
    <n v="-100"/>
    <n v="140"/>
    <s v=""/>
    <n v="-140"/>
    <x v="0"/>
  </r>
  <r>
    <x v="181"/>
    <d v="1899-12-30T15:10:00"/>
    <x v="8"/>
    <n v="5"/>
    <n v="5"/>
    <s v="Shes Unusual"/>
    <s v="1st"/>
    <n v="3.3"/>
    <x v="1"/>
    <x v="1"/>
    <n v="100"/>
    <n v="330"/>
    <n v="230"/>
    <n v="120"/>
    <n v="396"/>
    <n v="276"/>
    <x v="1"/>
  </r>
  <r>
    <x v="182"/>
    <d v="1899-12-30T13:35:00"/>
    <x v="2"/>
    <n v="5"/>
    <n v="7"/>
    <s v="Wild Botanica"/>
    <m/>
    <m/>
    <x v="1"/>
    <x v="1"/>
    <n v="100"/>
    <s v=""/>
    <n v="-100"/>
    <n v="140"/>
    <s v=""/>
    <n v="-140"/>
    <x v="0"/>
  </r>
  <r>
    <x v="182"/>
    <d v="1899-12-30T14:10:00"/>
    <x v="2"/>
    <n v="6"/>
    <n v="9"/>
    <s v="In Flight"/>
    <m/>
    <m/>
    <x v="1"/>
    <x v="1"/>
    <n v="100"/>
    <s v=""/>
    <n v="-100"/>
    <n v="140"/>
    <s v=""/>
    <n v="-140"/>
    <x v="0"/>
  </r>
  <r>
    <x v="183"/>
    <d v="1899-12-30T11:55:00"/>
    <x v="3"/>
    <n v="2"/>
    <n v="2"/>
    <s v="County Kilkenny"/>
    <s v="2nd"/>
    <m/>
    <x v="1"/>
    <x v="1"/>
    <n v="100"/>
    <s v=""/>
    <n v="-100"/>
    <n v="140"/>
    <s v=""/>
    <n v="-140"/>
    <x v="0"/>
  </r>
  <r>
    <x v="183"/>
    <d v="1899-12-30T14:15:00"/>
    <x v="3"/>
    <n v="6"/>
    <n v="7"/>
    <s v="Roma Avenue"/>
    <m/>
    <m/>
    <x v="1"/>
    <x v="1"/>
    <n v="100"/>
    <s v=""/>
    <n v="-100"/>
    <n v="140"/>
    <s v=""/>
    <n v="-140"/>
    <x v="0"/>
  </r>
  <r>
    <x v="183"/>
    <d v="1899-12-30T15:50:00"/>
    <x v="1"/>
    <n v="7"/>
    <n v="6"/>
    <s v="Mrs Chrissie"/>
    <m/>
    <m/>
    <x v="1"/>
    <x v="0"/>
    <n v="100"/>
    <s v=""/>
    <n v="-100"/>
    <n v="100"/>
    <s v=""/>
    <n v="-100"/>
    <x v="0"/>
  </r>
  <r>
    <x v="184"/>
    <d v="1899-12-30T14:18:00"/>
    <x v="5"/>
    <n v="4"/>
    <n v="10"/>
    <s v="Quade"/>
    <s v="3rd"/>
    <m/>
    <x v="1"/>
    <x v="2"/>
    <n v="100"/>
    <s v=""/>
    <n v="-100"/>
    <n v="100"/>
    <s v=""/>
    <n v="-100"/>
    <x v="1"/>
  </r>
  <r>
    <x v="184"/>
    <d v="1899-12-30T14:35:00"/>
    <x v="6"/>
    <n v="5"/>
    <n v="6"/>
    <s v="Futtaim"/>
    <s v="1st"/>
    <n v="5.9"/>
    <x v="1"/>
    <x v="1"/>
    <n v="100"/>
    <n v="590"/>
    <n v="490"/>
    <n v="120"/>
    <n v="708"/>
    <n v="588"/>
    <x v="1"/>
  </r>
  <r>
    <x v="185"/>
    <d v="1899-12-30T11:30:00"/>
    <x v="2"/>
    <n v="1"/>
    <n v="4"/>
    <s v="Lady Boss"/>
    <m/>
    <m/>
    <x v="1"/>
    <x v="1"/>
    <n v="100"/>
    <s v=""/>
    <n v="-100"/>
    <n v="140"/>
    <s v=""/>
    <n v="-140"/>
    <x v="0"/>
  </r>
  <r>
    <x v="185"/>
    <d v="1899-12-30T12:55:00"/>
    <x v="0"/>
    <n v="2"/>
    <n v="3"/>
    <s v="Berkshire Breeze"/>
    <s v="2nd"/>
    <m/>
    <x v="1"/>
    <x v="0"/>
    <n v="100"/>
    <s v=""/>
    <n v="-100"/>
    <n v="150"/>
    <s v=""/>
    <n v="-150"/>
    <x v="0"/>
  </r>
  <r>
    <x v="185"/>
    <d v="1899-12-30T14:40:00"/>
    <x v="0"/>
    <n v="5"/>
    <n v="6"/>
    <s v="Le Zebra"/>
    <m/>
    <m/>
    <x v="1"/>
    <x v="0"/>
    <n v="100"/>
    <s v=""/>
    <n v="-100"/>
    <n v="100"/>
    <s v=""/>
    <n v="-100"/>
    <x v="0"/>
  </r>
  <r>
    <x v="185"/>
    <d v="1899-12-30T15:15:00"/>
    <x v="0"/>
    <n v="6"/>
    <n v="7"/>
    <s v="La Danseuse Rouge"/>
    <m/>
    <m/>
    <x v="1"/>
    <x v="0"/>
    <n v="100"/>
    <s v=""/>
    <n v="-100"/>
    <n v="100"/>
    <s v=""/>
    <n v="-100"/>
    <x v="0"/>
  </r>
  <r>
    <x v="185"/>
    <d v="1899-12-30T15:15:00"/>
    <x v="0"/>
    <n v="6"/>
    <n v="8"/>
    <s v="Right To Party"/>
    <s v="1st"/>
    <n v="4"/>
    <x v="1"/>
    <x v="0"/>
    <n v="100"/>
    <n v="400"/>
    <n v="300"/>
    <n v="140"/>
    <n v="560"/>
    <n v="420"/>
    <x v="0"/>
  </r>
  <r>
    <x v="185"/>
    <d v="1899-12-30T16:30:00"/>
    <x v="0"/>
    <n v="8"/>
    <n v="4"/>
    <s v="Rheinberg"/>
    <m/>
    <m/>
    <x v="1"/>
    <x v="0"/>
    <n v="100"/>
    <s v=""/>
    <n v="-100"/>
    <n v="100"/>
    <s v=""/>
    <n v="-100"/>
    <x v="0"/>
  </r>
  <r>
    <x v="186"/>
    <d v="1899-12-30T14:10:00"/>
    <x v="10"/>
    <n v="4"/>
    <n v="7"/>
    <s v="Luijzika"/>
    <m/>
    <m/>
    <x v="1"/>
    <x v="0"/>
    <n v="100"/>
    <s v=""/>
    <n v="-100"/>
    <n v="100"/>
    <s v=""/>
    <n v="-100"/>
    <x v="1"/>
  </r>
  <r>
    <x v="186"/>
    <d v="1899-12-30T15:10:00"/>
    <x v="16"/>
    <n v="4"/>
    <n v="6"/>
    <s v="Magnucat"/>
    <s v="3rd"/>
    <m/>
    <x v="1"/>
    <x v="1"/>
    <n v="100"/>
    <s v=""/>
    <n v="-100"/>
    <n v="120"/>
    <s v=""/>
    <n v="-120"/>
    <x v="1"/>
  </r>
  <r>
    <x v="187"/>
    <d v="1899-12-30T12:20:00"/>
    <x v="13"/>
    <n v="1"/>
    <n v="5"/>
    <s v="Waimarie"/>
    <s v="1st"/>
    <n v="3.1"/>
    <x v="1"/>
    <x v="0"/>
    <n v="100"/>
    <n v="310"/>
    <n v="210"/>
    <n v="150"/>
    <n v="465"/>
    <n v="315"/>
    <x v="0"/>
  </r>
  <r>
    <x v="187"/>
    <d v="1899-12-30T12:40:00"/>
    <x v="3"/>
    <n v="3"/>
    <n v="6"/>
    <s v="Its A Knockout"/>
    <s v="2nd"/>
    <m/>
    <x v="1"/>
    <x v="1"/>
    <n v="100"/>
    <s v=""/>
    <n v="-100"/>
    <n v="140"/>
    <s v=""/>
    <n v="-140"/>
    <x v="0"/>
  </r>
  <r>
    <x v="187"/>
    <d v="1899-12-30T13:50:00"/>
    <x v="3"/>
    <n v="5"/>
    <n v="8"/>
    <s v="Boston Rocks"/>
    <m/>
    <m/>
    <x v="1"/>
    <x v="1"/>
    <n v="100"/>
    <s v=""/>
    <n v="-100"/>
    <n v="140"/>
    <s v=""/>
    <n v="-140"/>
    <x v="0"/>
  </r>
  <r>
    <x v="187"/>
    <d v="1899-12-30T16:15:00"/>
    <x v="3"/>
    <n v="9"/>
    <n v="9"/>
    <s v="Aramco"/>
    <m/>
    <m/>
    <x v="1"/>
    <x v="1"/>
    <n v="100"/>
    <s v=""/>
    <n v="-100"/>
    <n v="140"/>
    <s v=""/>
    <n v="-140"/>
    <x v="0"/>
  </r>
  <r>
    <x v="188"/>
    <d v="1899-12-30T14:35:00"/>
    <x v="8"/>
    <n v="3"/>
    <n v="8"/>
    <s v="Yorkshire"/>
    <s v="1st"/>
    <n v="1.4"/>
    <x v="1"/>
    <x v="1"/>
    <n v="100"/>
    <n v="140"/>
    <n v="40"/>
    <n v="120"/>
    <n v="168"/>
    <n v="48"/>
    <x v="1"/>
  </r>
  <r>
    <x v="188"/>
    <d v="1899-12-30T15:10:00"/>
    <x v="8"/>
    <n v="4"/>
    <n v="6"/>
    <s v="Party Doll"/>
    <s v="2nd"/>
    <m/>
    <x v="1"/>
    <x v="1"/>
    <n v="100"/>
    <s v=""/>
    <n v="-100"/>
    <n v="120"/>
    <s v=""/>
    <n v="-120"/>
    <x v="1"/>
  </r>
  <r>
    <x v="188"/>
    <d v="1899-12-30T15:55:00"/>
    <x v="10"/>
    <n v="6"/>
    <n v="9"/>
    <s v="Written Bligh"/>
    <s v="2nd"/>
    <m/>
    <x v="1"/>
    <x v="0"/>
    <n v="100"/>
    <s v=""/>
    <n v="-100"/>
    <n v="110"/>
    <s v=""/>
    <n v="-110"/>
    <x v="1"/>
  </r>
  <r>
    <x v="189"/>
    <d v="1899-12-30T12:18:00"/>
    <x v="5"/>
    <n v="1"/>
    <n v="1"/>
    <s v="Defiant Boom"/>
    <s v="1st"/>
    <n v="3.5"/>
    <x v="1"/>
    <x v="2"/>
    <n v="100"/>
    <n v="350"/>
    <n v="250"/>
    <n v="140"/>
    <n v="490"/>
    <n v="350"/>
    <x v="0"/>
  </r>
  <r>
    <x v="189"/>
    <d v="1899-12-30T13:00:00"/>
    <x v="1"/>
    <n v="2"/>
    <n v="7"/>
    <s v="Rise At Dawn"/>
    <s v="1st"/>
    <n v="2.1"/>
    <x v="1"/>
    <x v="0"/>
    <n v="100"/>
    <n v="210"/>
    <n v="110"/>
    <n v="150"/>
    <n v="315"/>
    <n v="165"/>
    <x v="0"/>
  </r>
  <r>
    <x v="189"/>
    <d v="1899-12-30T15:45:00"/>
    <x v="2"/>
    <n v="8"/>
    <n v="10"/>
    <s v="Amor Victorious"/>
    <s v="2nd"/>
    <m/>
    <x v="1"/>
    <x v="1"/>
    <n v="100"/>
    <s v=""/>
    <n v="-100"/>
    <n v="140"/>
    <s v=""/>
    <n v="-140"/>
    <x v="0"/>
  </r>
  <r>
    <x v="189"/>
    <d v="1899-12-30T17:15:00"/>
    <x v="1"/>
    <n v="9"/>
    <n v="16"/>
    <s v="Elouyou"/>
    <s v="3rd"/>
    <m/>
    <x v="1"/>
    <x v="0"/>
    <n v="100"/>
    <s v=""/>
    <n v="-100"/>
    <n v="150"/>
    <s v=""/>
    <n v="-150"/>
    <x v="0"/>
  </r>
  <r>
    <x v="190"/>
    <d v="1899-12-30T14:35:00"/>
    <x v="6"/>
    <n v="3"/>
    <n v="7"/>
    <s v="Imperial Force"/>
    <m/>
    <m/>
    <x v="1"/>
    <x v="1"/>
    <n v="100"/>
    <s v=""/>
    <n v="-100"/>
    <n v="120"/>
    <s v=""/>
    <n v="-120"/>
    <x v="1"/>
  </r>
  <r>
    <x v="190"/>
    <d v="1899-12-30T15:45:00"/>
    <x v="6"/>
    <n v="5"/>
    <n v="8"/>
    <s v="Yorkshire"/>
    <s v="1st"/>
    <n v="2.2000000000000002"/>
    <x v="1"/>
    <x v="1"/>
    <n v="100"/>
    <n v="220.00000000000003"/>
    <n v="120.00000000000003"/>
    <n v="120"/>
    <n v="264"/>
    <n v="144"/>
    <x v="1"/>
  </r>
  <r>
    <x v="190"/>
    <d v="1899-12-30T16:20:00"/>
    <x v="6"/>
    <n v="6"/>
    <n v="5"/>
    <s v="Outishka"/>
    <m/>
    <m/>
    <x v="1"/>
    <x v="1"/>
    <n v="100"/>
    <s v=""/>
    <n v="-100"/>
    <n v="120"/>
    <s v=""/>
    <n v="-120"/>
    <x v="1"/>
  </r>
  <r>
    <x v="190"/>
    <d v="1899-12-30T16:55:00"/>
    <x v="6"/>
    <n v="7"/>
    <n v="10"/>
    <s v="Malabar"/>
    <s v="3rd"/>
    <m/>
    <x v="1"/>
    <x v="1"/>
    <n v="100"/>
    <s v=""/>
    <n v="-100"/>
    <n v="120"/>
    <s v=""/>
    <n v="-120"/>
    <x v="1"/>
  </r>
  <r>
    <x v="191"/>
    <d v="1899-12-30T12:20:00"/>
    <x v="3"/>
    <n v="2"/>
    <n v="9"/>
    <s v="Futtaim"/>
    <m/>
    <m/>
    <x v="1"/>
    <x v="1"/>
    <n v="100"/>
    <s v=""/>
    <n v="-100"/>
    <n v="140"/>
    <s v=""/>
    <n v="-140"/>
    <x v="0"/>
  </r>
  <r>
    <x v="191"/>
    <d v="1899-12-30T13:10:00"/>
    <x v="13"/>
    <n v="1"/>
    <n v="4"/>
    <s v="Dashing Duchess"/>
    <s v="1st"/>
    <n v="2"/>
    <x v="1"/>
    <x v="0"/>
    <n v="100"/>
    <n v="200"/>
    <n v="100"/>
    <n v="140"/>
    <n v="280"/>
    <n v="140"/>
    <x v="0"/>
  </r>
  <r>
    <x v="191"/>
    <d v="1899-12-30T13:30:00"/>
    <x v="3"/>
    <n v="4"/>
    <n v="4"/>
    <s v="Peace Officer"/>
    <s v="2nd"/>
    <m/>
    <x v="1"/>
    <x v="1"/>
    <n v="100"/>
    <s v=""/>
    <n v="-100"/>
    <n v="140"/>
    <s v=""/>
    <n v="-140"/>
    <x v="0"/>
  </r>
  <r>
    <x v="191"/>
    <d v="1899-12-30T16:30:00"/>
    <x v="3"/>
    <n v="9"/>
    <n v="9"/>
    <s v="Dancing Alone"/>
    <m/>
    <m/>
    <x v="1"/>
    <x v="1"/>
    <n v="100"/>
    <s v=""/>
    <n v="-100"/>
    <n v="140"/>
    <s v=""/>
    <n v="-140"/>
    <x v="0"/>
  </r>
  <r>
    <x v="191"/>
    <d v="1899-12-30T16:45:00"/>
    <x v="13"/>
    <n v="7"/>
    <n v="4"/>
    <s v="Rheinberg"/>
    <s v="3rd"/>
    <m/>
    <x v="1"/>
    <x v="0"/>
    <n v="100"/>
    <s v=""/>
    <n v="-100"/>
    <n v="100"/>
    <s v=""/>
    <n v="-100"/>
    <x v="0"/>
  </r>
  <r>
    <x v="192"/>
    <d v="1899-12-30T14:35:00"/>
    <x v="16"/>
    <n v="3"/>
    <n v="5"/>
    <s v="Nostalgia"/>
    <m/>
    <m/>
    <x v="1"/>
    <x v="1"/>
    <n v="100"/>
    <s v=""/>
    <n v="-100"/>
    <n v="120"/>
    <s v=""/>
    <n v="-120"/>
    <x v="1"/>
  </r>
  <r>
    <x v="192"/>
    <d v="1899-12-30T15:10:00"/>
    <x v="16"/>
    <n v="4"/>
    <n v="6"/>
    <s v="Mawjood"/>
    <m/>
    <m/>
    <x v="1"/>
    <x v="1"/>
    <n v="100"/>
    <s v=""/>
    <n v="-100"/>
    <n v="120"/>
    <s v=""/>
    <n v="-120"/>
    <x v="1"/>
  </r>
  <r>
    <x v="193"/>
    <d v="1899-12-30T11:45:00"/>
    <x v="2"/>
    <n v="1"/>
    <n v="11"/>
    <s v="Koning"/>
    <s v="3rd"/>
    <m/>
    <x v="1"/>
    <x v="1"/>
    <n v="100"/>
    <s v=""/>
    <n v="-100"/>
    <n v="140"/>
    <s v=""/>
    <n v="-140"/>
    <x v="0"/>
  </r>
  <r>
    <x v="193"/>
    <d v="1899-12-30T13:30:00"/>
    <x v="2"/>
    <n v="4"/>
    <n v="9"/>
    <s v="Monarchs Brae"/>
    <s v="2nd"/>
    <m/>
    <x v="1"/>
    <x v="1"/>
    <n v="100"/>
    <s v=""/>
    <n v="-100"/>
    <n v="140"/>
    <s v=""/>
    <n v="-140"/>
    <x v="0"/>
  </r>
  <r>
    <x v="193"/>
    <d v="1899-12-30T16:10:00"/>
    <x v="1"/>
    <n v="8"/>
    <n v="13"/>
    <s v="Rise At Dawn"/>
    <s v="1st"/>
    <n v="3.2"/>
    <x v="1"/>
    <x v="0"/>
    <n v="100"/>
    <n v="320"/>
    <n v="220"/>
    <n v="150"/>
    <n v="480"/>
    <n v="330"/>
    <x v="0"/>
  </r>
  <r>
    <x v="193"/>
    <d v="1899-12-30T16:30:00"/>
    <x v="2"/>
    <n v="9"/>
    <n v="12"/>
    <s v="Willaidow"/>
    <m/>
    <m/>
    <x v="1"/>
    <x v="1"/>
    <n v="100"/>
    <s v=""/>
    <n v="-100"/>
    <n v="140"/>
    <s v=""/>
    <n v="-140"/>
    <x v="0"/>
  </r>
  <r>
    <x v="194"/>
    <d v="1899-12-30T13:25:00"/>
    <x v="6"/>
    <n v="1"/>
    <n v="6"/>
    <s v="Lilac"/>
    <s v="2nd"/>
    <m/>
    <x v="1"/>
    <x v="1"/>
    <n v="100"/>
    <s v=""/>
    <n v="-100"/>
    <n v="120"/>
    <s v=""/>
    <n v="-120"/>
    <x v="1"/>
  </r>
  <r>
    <x v="194"/>
    <d v="1899-12-30T14:45:00"/>
    <x v="4"/>
    <n v="5"/>
    <n v="3"/>
    <s v="Pharari"/>
    <s v="1st"/>
    <n v="1.5"/>
    <x v="1"/>
    <x v="0"/>
    <n v="100"/>
    <n v="150"/>
    <n v="50"/>
    <n v="110"/>
    <n v="165"/>
    <n v="55"/>
    <x v="1"/>
  </r>
  <r>
    <x v="194"/>
    <d v="1899-12-30T15:45:00"/>
    <x v="6"/>
    <n v="5"/>
    <n v="3"/>
    <s v="Bonita Queen"/>
    <s v="1st"/>
    <n v="1.65"/>
    <x v="1"/>
    <x v="1"/>
    <n v="100"/>
    <n v="165"/>
    <n v="65"/>
    <n v="120"/>
    <n v="198"/>
    <n v="78"/>
    <x v="1"/>
  </r>
  <r>
    <x v="194"/>
    <d v="1899-12-30T16:55:00"/>
    <x v="6"/>
    <n v="7"/>
    <n v="5"/>
    <s v="Pippie Beach"/>
    <m/>
    <m/>
    <x v="1"/>
    <x v="1"/>
    <n v="100"/>
    <s v=""/>
    <n v="-100"/>
    <n v="120"/>
    <s v=""/>
    <n v="-120"/>
    <x v="1"/>
  </r>
  <r>
    <x v="195"/>
    <d v="1899-12-30T13:35:00"/>
    <x v="3"/>
    <n v="4"/>
    <n v="4"/>
    <s v="Redstone Well"/>
    <s v="1st"/>
    <n v="4.5999999999999996"/>
    <x v="1"/>
    <x v="1"/>
    <n v="100"/>
    <n v="459.99999999999994"/>
    <n v="359.99999999999994"/>
    <n v="140"/>
    <n v="644"/>
    <n v="504"/>
    <x v="0"/>
  </r>
  <r>
    <x v="195"/>
    <d v="1899-12-30T16:50:00"/>
    <x v="13"/>
    <n v="9"/>
    <n v="8"/>
    <s v="Lady Of Camelot"/>
    <s v="3rd"/>
    <m/>
    <x v="1"/>
    <x v="0"/>
    <n v="100"/>
    <s v=""/>
    <n v="-100"/>
    <n v="100"/>
    <s v=""/>
    <n v="-100"/>
    <x v="0"/>
  </r>
  <r>
    <x v="196"/>
    <d v="1899-12-30T13:08:00"/>
    <x v="5"/>
    <n v="2"/>
    <n v="2"/>
    <s v="Free Carry"/>
    <s v="3rd"/>
    <m/>
    <x v="1"/>
    <x v="2"/>
    <n v="100"/>
    <s v=""/>
    <n v="-100"/>
    <n v="100"/>
    <s v=""/>
    <n v="-100"/>
    <x v="1"/>
  </r>
  <r>
    <x v="196"/>
    <d v="1899-12-30T15:45:00"/>
    <x v="8"/>
    <n v="5"/>
    <n v="9"/>
    <s v="Wings Of Desire"/>
    <s v="2nd"/>
    <m/>
    <x v="1"/>
    <x v="1"/>
    <n v="100"/>
    <s v=""/>
    <n v="-100"/>
    <n v="120"/>
    <s v=""/>
    <n v="-120"/>
    <x v="1"/>
  </r>
  <r>
    <x v="197"/>
    <d v="1899-12-30T13:35:00"/>
    <x v="2"/>
    <n v="4"/>
    <n v="14"/>
    <s v="Wagga Wagga"/>
    <m/>
    <m/>
    <x v="1"/>
    <x v="1"/>
    <n v="100"/>
    <s v=""/>
    <n v="-100"/>
    <n v="140"/>
    <s v=""/>
    <n v="-140"/>
    <x v="0"/>
  </r>
  <r>
    <x v="197"/>
    <d v="1899-12-30T14:30:00"/>
    <x v="0"/>
    <n v="5"/>
    <n v="8"/>
    <s v="Point King"/>
    <s v="1st"/>
    <n v="4.5999999999999996"/>
    <x v="1"/>
    <x v="0"/>
    <n v="100"/>
    <n v="459.99999999999994"/>
    <n v="359.99999999999994"/>
    <n v="100"/>
    <n v="459.99999999999994"/>
    <n v="359.99999999999994"/>
    <x v="0"/>
  </r>
  <r>
    <x v="198"/>
    <d v="1899-12-30T17:13:00"/>
    <x v="5"/>
    <n v="7"/>
    <n v="8"/>
    <s v="Arisphere"/>
    <s v="2nd"/>
    <m/>
    <x v="1"/>
    <x v="2"/>
    <n v="100"/>
    <s v=""/>
    <n v="-100"/>
    <n v="100"/>
    <s v=""/>
    <n v="-100"/>
    <x v="1"/>
  </r>
  <r>
    <x v="199"/>
    <d v="1899-12-30T16:15:00"/>
    <x v="1"/>
    <n v="8"/>
    <n v="2"/>
    <s v="Pericles"/>
    <s v="3rd"/>
    <m/>
    <x v="1"/>
    <x v="0"/>
    <n v="100"/>
    <s v=""/>
    <n v="-100"/>
    <n v="150"/>
    <s v=""/>
    <n v="-150"/>
    <x v="0"/>
  </r>
  <r>
    <x v="200"/>
    <d v="1899-12-30T15:10:00"/>
    <x v="6"/>
    <n v="3"/>
    <n v="10"/>
    <s v="Koning"/>
    <m/>
    <m/>
    <x v="1"/>
    <x v="1"/>
    <n v="100"/>
    <s v=""/>
    <n v="-100"/>
    <n v="120"/>
    <s v=""/>
    <n v="-120"/>
    <x v="1"/>
  </r>
  <r>
    <x v="200"/>
    <d v="1899-12-30T16:20:00"/>
    <x v="6"/>
    <n v="5"/>
    <n v="3"/>
    <s v="Watch My Girl"/>
    <s v="1st"/>
    <n v="2.15"/>
    <x v="1"/>
    <x v="1"/>
    <n v="100"/>
    <n v="215"/>
    <n v="115"/>
    <n v="120"/>
    <n v="258"/>
    <n v="138"/>
    <x v="1"/>
  </r>
  <r>
    <x v="201"/>
    <d v="1899-12-30T21:45:00"/>
    <x v="13"/>
    <n v="8"/>
    <n v="1"/>
    <s v="Grinzinger Belle"/>
    <s v="3rd"/>
    <m/>
    <x v="1"/>
    <x v="0"/>
    <n v="100"/>
    <s v=""/>
    <n v="-100"/>
    <n v="150"/>
    <s v=""/>
    <n v="-150"/>
    <x v="6"/>
  </r>
  <r>
    <x v="202"/>
    <d v="1899-12-30T14:15:00"/>
    <x v="2"/>
    <n v="5"/>
    <n v="3"/>
    <s v="Gatsbys"/>
    <s v="2nd"/>
    <m/>
    <x v="1"/>
    <x v="1"/>
    <n v="100"/>
    <s v=""/>
    <n v="-100"/>
    <n v="140"/>
    <s v=""/>
    <n v="-140"/>
    <x v="0"/>
  </r>
  <r>
    <x v="202"/>
    <d v="1899-12-30T16:05:00"/>
    <x v="2"/>
    <n v="8"/>
    <n v="3"/>
    <s v="Storm Boy"/>
    <m/>
    <m/>
    <x v="1"/>
    <x v="1"/>
    <n v="100"/>
    <s v=""/>
    <n v="-100"/>
    <n v="140"/>
    <s v=""/>
    <n v="-140"/>
    <x v="0"/>
  </r>
  <r>
    <x v="203"/>
    <d v="1899-12-30T17:13:00"/>
    <x v="7"/>
    <n v="6"/>
    <n v="12"/>
    <s v="Sunlord"/>
    <m/>
    <m/>
    <x v="1"/>
    <x v="2"/>
    <n v="100"/>
    <s v=""/>
    <n v="-100"/>
    <n v="100"/>
    <s v=""/>
    <n v="-100"/>
    <x v="1"/>
  </r>
  <r>
    <x v="204"/>
    <d v="1899-12-30T14:25:00"/>
    <x v="3"/>
    <n v="5"/>
    <n v="8"/>
    <s v="Overriding"/>
    <m/>
    <m/>
    <x v="1"/>
    <x v="1"/>
    <n v="100"/>
    <s v=""/>
    <n v="-100"/>
    <n v="140"/>
    <s v=""/>
    <n v="-140"/>
    <x v="0"/>
  </r>
  <r>
    <x v="205"/>
    <d v="1899-12-30T12:10:00"/>
    <x v="8"/>
    <n v="4"/>
    <n v="4"/>
    <s v="Captain Furai"/>
    <m/>
    <m/>
    <x v="1"/>
    <x v="1"/>
    <n v="100"/>
    <s v=""/>
    <n v="-100"/>
    <n v="120"/>
    <s v=""/>
    <n v="-120"/>
    <x v="1"/>
  </r>
  <r>
    <x v="206"/>
    <d v="1899-12-30T12:15:00"/>
    <x v="1"/>
    <n v="1"/>
    <n v="11"/>
    <s v="Extreme Virtue"/>
    <s v="1st"/>
    <n v="9"/>
    <x v="1"/>
    <x v="0"/>
    <n v="100"/>
    <n v="900"/>
    <n v="800"/>
    <n v="150"/>
    <n v="1350"/>
    <n v="1200"/>
    <x v="0"/>
  </r>
  <r>
    <x v="206"/>
    <d v="1899-12-30T13:25:00"/>
    <x v="1"/>
    <n v="3"/>
    <n v="6"/>
    <s v="A Little Deep"/>
    <s v="2nd"/>
    <m/>
    <x v="1"/>
    <x v="0"/>
    <n v="100"/>
    <s v=""/>
    <n v="-100"/>
    <n v="140"/>
    <s v=""/>
    <n v="-140"/>
    <x v="0"/>
  </r>
  <r>
    <x v="206"/>
    <d v="1899-12-30T16:50:00"/>
    <x v="2"/>
    <n v="8"/>
    <n v="10"/>
    <s v="Gringotts"/>
    <s v="2nd"/>
    <m/>
    <x v="1"/>
    <x v="1"/>
    <n v="100"/>
    <s v=""/>
    <n v="-100"/>
    <n v="140"/>
    <s v=""/>
    <n v="-140"/>
    <x v="0"/>
  </r>
  <r>
    <x v="207"/>
    <d v="1899-12-30T15:50:00"/>
    <x v="6"/>
    <n v="5"/>
    <n v="2"/>
    <s v="Confess Our Dreams"/>
    <s v="1st"/>
    <n v="1.8"/>
    <x v="1"/>
    <x v="1"/>
    <n v="100"/>
    <n v="180"/>
    <n v="80"/>
    <n v="120"/>
    <n v="216"/>
    <n v="96"/>
    <x v="1"/>
  </r>
  <r>
    <x v="207"/>
    <d v="1899-12-30T16:35:00"/>
    <x v="1"/>
    <n v="6"/>
    <n v="6"/>
    <s v="Regal Zeus"/>
    <m/>
    <m/>
    <x v="1"/>
    <x v="0"/>
    <n v="100"/>
    <s v=""/>
    <n v="-100"/>
    <n v="150"/>
    <s v=""/>
    <n v="-150"/>
    <x v="1"/>
  </r>
  <r>
    <x v="207"/>
    <d v="1899-12-30T17:00:00"/>
    <x v="6"/>
    <n v="7"/>
    <n v="1"/>
    <s v="Tavi Time"/>
    <s v="1st"/>
    <n v="2"/>
    <x v="1"/>
    <x v="1"/>
    <n v="100"/>
    <n v="200"/>
    <n v="100"/>
    <n v="120"/>
    <n v="240"/>
    <n v="120"/>
    <x v="1"/>
  </r>
  <r>
    <x v="208"/>
    <d v="1899-12-30T16:35:00"/>
    <x v="6"/>
    <n v="5"/>
    <n v="2"/>
    <s v="Zouatica"/>
    <m/>
    <m/>
    <x v="1"/>
    <x v="1"/>
    <n v="100"/>
    <s v=""/>
    <n v="-100"/>
    <n v="120"/>
    <s v=""/>
    <n v="-120"/>
    <x v="1"/>
  </r>
  <r>
    <x v="209"/>
    <d v="1899-12-30T14:15:00"/>
    <x v="3"/>
    <n v="4"/>
    <n v="4"/>
    <s v="Smashing Time"/>
    <m/>
    <m/>
    <x v="1"/>
    <x v="1"/>
    <n v="100"/>
    <s v=""/>
    <n v="-100"/>
    <n v="140"/>
    <s v=""/>
    <n v="-140"/>
    <x v="0"/>
  </r>
  <r>
    <x v="209"/>
    <d v="1899-12-30T16:20:00"/>
    <x v="13"/>
    <n v="8"/>
    <n v="11"/>
    <s v="Plenty Of Ammo"/>
    <s v="1st"/>
    <n v="4.5999999999999996"/>
    <x v="1"/>
    <x v="0"/>
    <n v="100"/>
    <n v="459.99999999999994"/>
    <n v="359.99999999999994"/>
    <n v="140"/>
    <n v="644"/>
    <n v="504"/>
    <x v="0"/>
  </r>
  <r>
    <x v="210"/>
    <d v="1899-12-30T15:25:00"/>
    <x v="8"/>
    <n v="3"/>
    <n v="3"/>
    <s v="Briasa              "/>
    <s v="1st"/>
    <n v="1.6"/>
    <x v="1"/>
    <x v="1"/>
    <n v="100"/>
    <n v="160"/>
    <n v="60"/>
    <n v="120"/>
    <n v="192"/>
    <n v="72"/>
    <x v="1"/>
  </r>
  <r>
    <x v="211"/>
    <d v="1899-12-30T15:20:00"/>
    <x v="2"/>
    <n v="6"/>
    <n v="5"/>
    <s v="Infatuation"/>
    <m/>
    <m/>
    <x v="1"/>
    <x v="1"/>
    <n v="100"/>
    <s v=""/>
    <n v="-100"/>
    <n v="140"/>
    <s v=""/>
    <n v="-140"/>
    <x v="0"/>
  </r>
  <r>
    <x v="211"/>
    <d v="1899-12-30T16:00:00"/>
    <x v="2"/>
    <n v="7"/>
    <n v="4"/>
    <s v="Sunshine In Paris"/>
    <s v="2nd"/>
    <m/>
    <x v="1"/>
    <x v="1"/>
    <n v="100"/>
    <s v=""/>
    <n v="-100"/>
    <n v="140"/>
    <s v=""/>
    <n v="-140"/>
    <x v="0"/>
  </r>
  <r>
    <x v="212"/>
    <d v="1899-12-30T12:00:00"/>
    <x v="22"/>
    <n v="3"/>
    <n v="2"/>
    <s v="Chattahoochee"/>
    <s v="3rd"/>
    <m/>
    <x v="1"/>
    <x v="0"/>
    <n v="100"/>
    <s v=""/>
    <n v="-100"/>
    <n v="150"/>
    <s v=""/>
    <n v="-150"/>
    <x v="3"/>
  </r>
  <r>
    <x v="212"/>
    <d v="1899-12-30T17:15:00"/>
    <x v="22"/>
    <n v="10"/>
    <n v="12"/>
    <s v="Warnie"/>
    <s v="3rd"/>
    <m/>
    <x v="1"/>
    <x v="0"/>
    <n v="100"/>
    <s v=""/>
    <n v="-100"/>
    <n v="100"/>
    <s v=""/>
    <n v="-100"/>
    <x v="3"/>
  </r>
  <r>
    <x v="213"/>
    <d v="1899-12-30T16:50:00"/>
    <x v="2"/>
    <n v="8"/>
    <n v="11"/>
    <s v="Territory Express"/>
    <m/>
    <m/>
    <x v="1"/>
    <x v="1"/>
    <n v="100"/>
    <s v=""/>
    <n v="-100"/>
    <n v="140"/>
    <s v=""/>
    <n v="-140"/>
    <x v="0"/>
  </r>
  <r>
    <x v="214"/>
    <d v="1899-12-30T12:20:00"/>
    <x v="1"/>
    <n v="1"/>
    <n v="8"/>
    <s v="Hiyaam Proud"/>
    <s v="2nd"/>
    <m/>
    <x v="1"/>
    <x v="0"/>
    <n v="100"/>
    <s v=""/>
    <n v="-100"/>
    <n v="150"/>
    <s v=""/>
    <n v="-150"/>
    <x v="0"/>
  </r>
  <r>
    <x v="214"/>
    <d v="1899-12-30T14:20:00"/>
    <x v="17"/>
    <n v="4"/>
    <n v="4"/>
    <s v="Bullets High"/>
    <s v="2nd"/>
    <m/>
    <x v="1"/>
    <x v="1"/>
    <n v="100"/>
    <s v=""/>
    <n v="-100"/>
    <n v="140"/>
    <s v=""/>
    <n v="-140"/>
    <x v="0"/>
  </r>
  <r>
    <x v="214"/>
    <d v="1899-12-30T14:35:00"/>
    <x v="1"/>
    <n v="5"/>
    <n v="7"/>
    <s v="Pharari"/>
    <s v="2nd"/>
    <m/>
    <x v="1"/>
    <x v="0"/>
    <n v="100"/>
    <s v=""/>
    <n v="-100"/>
    <n v="140"/>
    <s v=""/>
    <n v="-140"/>
    <x v="0"/>
  </r>
  <r>
    <x v="215"/>
    <d v="1899-12-30T17:05:00"/>
    <x v="18"/>
    <n v="8"/>
    <n v="7"/>
    <s v="Apparatus"/>
    <m/>
    <m/>
    <x v="1"/>
    <x v="0"/>
    <n v="100"/>
    <s v=""/>
    <n v="-100"/>
    <n v="110"/>
    <s v=""/>
    <n v="-110"/>
    <x v="1"/>
  </r>
  <r>
    <x v="215"/>
    <d v="1899-12-30T17:30:00"/>
    <x v="16"/>
    <n v="7"/>
    <n v="2"/>
    <s v="Yiska"/>
    <s v="1st"/>
    <n v="5"/>
    <x v="1"/>
    <x v="1"/>
    <n v="100"/>
    <n v="500"/>
    <n v="400"/>
    <n v="120"/>
    <n v="600"/>
    <n v="480"/>
    <x v="1"/>
  </r>
  <r>
    <x v="216"/>
    <d v="1899-12-30T13:25:00"/>
    <x v="9"/>
    <n v="3"/>
    <n v="2"/>
    <s v="Staunch"/>
    <s v="3rd"/>
    <m/>
    <x v="1"/>
    <x v="0"/>
    <n v="100"/>
    <s v=""/>
    <n v="-100"/>
    <n v="140"/>
    <s v=""/>
    <n v="-140"/>
    <x v="0"/>
  </r>
  <r>
    <x v="216"/>
    <d v="1899-12-30T17:40:00"/>
    <x v="9"/>
    <n v="10"/>
    <n v="8"/>
    <s v="Oh Too Good"/>
    <s v="1st"/>
    <n v="1.5"/>
    <x v="1"/>
    <x v="0"/>
    <n v="100"/>
    <n v="150"/>
    <n v="50"/>
    <n v="150"/>
    <n v="225"/>
    <n v="75"/>
    <x v="0"/>
  </r>
  <r>
    <x v="217"/>
    <d v="1899-12-30T17:15:00"/>
    <x v="6"/>
    <n v="5"/>
    <n v="4"/>
    <s v="Aix En Provence"/>
    <m/>
    <m/>
    <x v="1"/>
    <x v="1"/>
    <n v="100"/>
    <s v=""/>
    <n v="-100"/>
    <n v="120"/>
    <s v=""/>
    <n v="-120"/>
    <x v="1"/>
  </r>
  <r>
    <x v="217"/>
    <d v="1899-12-30T17:50:00"/>
    <x v="6"/>
    <n v="6"/>
    <n v="1"/>
    <s v="Accredited"/>
    <s v="1st"/>
    <n v="1.65"/>
    <x v="1"/>
    <x v="1"/>
    <n v="100"/>
    <n v="165"/>
    <n v="65"/>
    <n v="120"/>
    <n v="198"/>
    <n v="78"/>
    <x v="1"/>
  </r>
  <r>
    <x v="218"/>
    <d v="1899-12-30T13:20:00"/>
    <x v="11"/>
    <n v="3"/>
    <n v="2"/>
    <s v="Cleo Cat"/>
    <s v="1st"/>
    <n v="3.4"/>
    <x v="1"/>
    <x v="0"/>
    <n v="100"/>
    <n v="340"/>
    <n v="240"/>
    <n v="150"/>
    <n v="510"/>
    <n v="360"/>
    <x v="0"/>
  </r>
  <r>
    <x v="218"/>
    <d v="1899-12-30T14:50:00"/>
    <x v="2"/>
    <n v="5"/>
    <n v="3"/>
    <s v="Fiddlers Green"/>
    <m/>
    <m/>
    <x v="1"/>
    <x v="1"/>
    <n v="100"/>
    <s v=""/>
    <n v="-100"/>
    <n v="140"/>
    <s v=""/>
    <n v="-140"/>
    <x v="0"/>
  </r>
  <r>
    <x v="218"/>
    <d v="1899-12-30T16:00:00"/>
    <x v="2"/>
    <n v="7"/>
    <n v="7"/>
    <s v="Drift Net"/>
    <s v="2nd"/>
    <m/>
    <x v="1"/>
    <x v="1"/>
    <n v="100"/>
    <s v=""/>
    <n v="-100"/>
    <n v="140"/>
    <s v=""/>
    <n v="-140"/>
    <x v="0"/>
  </r>
  <r>
    <x v="219"/>
    <d v="1899-12-30T12:15:00"/>
    <x v="18"/>
    <n v="1"/>
    <n v="6"/>
    <s v="Miss Swift"/>
    <m/>
    <m/>
    <x v="1"/>
    <x v="0"/>
    <n v="100"/>
    <s v=""/>
    <n v="-100"/>
    <n v="140"/>
    <s v=""/>
    <n v="-140"/>
    <x v="0"/>
  </r>
  <r>
    <x v="219"/>
    <d v="1899-12-30T14:58:00"/>
    <x v="7"/>
    <n v="4"/>
    <n v="9"/>
    <s v="Find Your Own"/>
    <s v="1st"/>
    <n v="3"/>
    <x v="1"/>
    <x v="2"/>
    <n v="100"/>
    <n v="300"/>
    <n v="200"/>
    <n v="100"/>
    <n v="300"/>
    <n v="200"/>
    <x v="0"/>
  </r>
  <r>
    <x v="219"/>
    <d v="1899-12-30T15:05:00"/>
    <x v="18"/>
    <n v="6"/>
    <n v="3"/>
    <s v="Miraval Rose"/>
    <s v="3rd"/>
    <m/>
    <x v="1"/>
    <x v="0"/>
    <n v="100"/>
    <s v=""/>
    <n v="-100"/>
    <n v="100"/>
    <s v=""/>
    <n v="-100"/>
    <x v="0"/>
  </r>
  <r>
    <x v="219"/>
    <d v="1899-12-30T16:20:00"/>
    <x v="18"/>
    <n v="8"/>
    <n v="11"/>
    <s v="Boston Rocks"/>
    <s v="2nd"/>
    <m/>
    <x v="1"/>
    <x v="0"/>
    <n v="100"/>
    <s v=""/>
    <n v="-100"/>
    <n v="100"/>
    <s v=""/>
    <n v="-100"/>
    <x v="0"/>
  </r>
  <r>
    <x v="219"/>
    <d v="1899-12-30T17:00:00"/>
    <x v="18"/>
    <n v="9"/>
    <n v="3"/>
    <s v="Warnie"/>
    <s v="2nd"/>
    <m/>
    <x v="1"/>
    <x v="0"/>
    <n v="100"/>
    <s v=""/>
    <n v="-100"/>
    <n v="140"/>
    <s v=""/>
    <n v="-140"/>
    <x v="0"/>
  </r>
  <r>
    <x v="219"/>
    <d v="1899-12-30T17:40:00"/>
    <x v="18"/>
    <n v="10"/>
    <n v="7"/>
    <s v="Zou Sensation"/>
    <s v="2nd"/>
    <m/>
    <x v="1"/>
    <x v="0"/>
    <n v="100"/>
    <s v=""/>
    <n v="-100"/>
    <n v="100"/>
    <s v=""/>
    <n v="-100"/>
    <x v="0"/>
  </r>
  <r>
    <x v="220"/>
    <d v="1899-12-30T12:45:00"/>
    <x v="12"/>
    <n v="2"/>
    <n v="1"/>
    <s v="Romani Ite Domum"/>
    <m/>
    <m/>
    <x v="1"/>
    <x v="0"/>
    <n v="100"/>
    <s v=""/>
    <n v="-100"/>
    <n v="150"/>
    <s v=""/>
    <n v="-150"/>
    <x v="0"/>
  </r>
  <r>
    <x v="220"/>
    <d v="1899-12-30T18:12:00"/>
    <x v="7"/>
    <n v="9"/>
    <n v="8"/>
    <s v="Weigall Tiger"/>
    <s v="2nd"/>
    <m/>
    <x v="1"/>
    <x v="2"/>
    <n v="100"/>
    <s v=""/>
    <n v="-100"/>
    <n v="140"/>
    <s v=""/>
    <n v="-140"/>
    <x v="0"/>
  </r>
  <r>
    <x v="221"/>
    <d v="1899-12-30T14:58:00"/>
    <x v="7"/>
    <n v="4"/>
    <n v="13"/>
    <s v="Twigman"/>
    <m/>
    <m/>
    <x v="1"/>
    <x v="2"/>
    <n v="100"/>
    <s v=""/>
    <n v="-100"/>
    <n v="100"/>
    <s v=""/>
    <n v="-100"/>
    <x v="0"/>
  </r>
  <r>
    <x v="221"/>
    <d v="1899-12-30T15:05:00"/>
    <x v="13"/>
    <n v="6"/>
    <n v="1"/>
    <s v="Fickle"/>
    <s v="1st"/>
    <n v="1.9"/>
    <x v="1"/>
    <x v="0"/>
    <n v="100"/>
    <n v="190"/>
    <n v="90"/>
    <n v="100"/>
    <n v="190"/>
    <n v="90"/>
    <x v="0"/>
  </r>
  <r>
    <x v="222"/>
    <d v="1899-12-30T15:00:00"/>
    <x v="0"/>
    <n v="4"/>
    <n v="4"/>
    <s v="The Open"/>
    <m/>
    <m/>
    <x v="1"/>
    <x v="0"/>
    <n v="100"/>
    <s v=""/>
    <n v="-100"/>
    <n v="100"/>
    <s v=""/>
    <n v="-100"/>
    <x v="1"/>
  </r>
  <r>
    <x v="222"/>
    <d v="1899-12-30T16:00:00"/>
    <x v="16"/>
    <n v="3"/>
    <n v="10"/>
    <s v="Qatars Choice"/>
    <s v="1st"/>
    <n v="3.4"/>
    <x v="1"/>
    <x v="1"/>
    <n v="100"/>
    <n v="340"/>
    <n v="240"/>
    <n v="120"/>
    <n v="408"/>
    <n v="288"/>
    <x v="1"/>
  </r>
  <r>
    <x v="222"/>
    <d v="1899-12-30T16:40:00"/>
    <x v="16"/>
    <n v="4"/>
    <n v="4"/>
    <s v="Lady Extreme"/>
    <s v="2nd"/>
    <m/>
    <x v="1"/>
    <x v="1"/>
    <n v="100"/>
    <s v=""/>
    <n v="-100"/>
    <n v="120"/>
    <s v=""/>
    <n v="-120"/>
    <x v="1"/>
  </r>
  <r>
    <x v="223"/>
    <d v="1899-12-30T14:35:00"/>
    <x v="23"/>
    <n v="5"/>
    <n v="2"/>
    <s v="Philosopher"/>
    <s v="2nd"/>
    <m/>
    <x v="1"/>
    <x v="0"/>
    <n v="100"/>
    <s v=""/>
    <n v="-100"/>
    <n v="100"/>
    <s v=""/>
    <n v="-100"/>
    <x v="0"/>
  </r>
  <r>
    <x v="223"/>
    <d v="1899-12-30T15:15:00"/>
    <x v="23"/>
    <n v="6"/>
    <n v="10"/>
    <s v="Haraldus"/>
    <m/>
    <m/>
    <x v="1"/>
    <x v="0"/>
    <n v="100"/>
    <s v=""/>
    <n v="-100"/>
    <n v="100"/>
    <s v=""/>
    <n v="-100"/>
    <x v="0"/>
  </r>
  <r>
    <x v="224"/>
    <d v="1899-12-30T16:05:00"/>
    <x v="6"/>
    <n v="4"/>
    <n v="4"/>
    <s v="Codetta"/>
    <s v="2nd"/>
    <m/>
    <x v="1"/>
    <x v="1"/>
    <n v="100"/>
    <s v=""/>
    <n v="-100"/>
    <n v="120"/>
    <s v=""/>
    <n v="-120"/>
    <x v="1"/>
  </r>
  <r>
    <x v="225"/>
    <d v="1899-12-30T13:58:00"/>
    <x v="0"/>
    <n v="4"/>
    <n v="5"/>
    <s v="Flamin Romans"/>
    <m/>
    <m/>
    <x v="1"/>
    <x v="0"/>
    <n v="100"/>
    <s v=""/>
    <n v="-100"/>
    <n v="140"/>
    <s v=""/>
    <n v="-140"/>
    <x v="0"/>
  </r>
  <r>
    <x v="225"/>
    <d v="1899-12-30T16:40:00"/>
    <x v="24"/>
    <n v="8"/>
    <n v="12"/>
    <s v="Redbreast"/>
    <m/>
    <m/>
    <x v="1"/>
    <x v="1"/>
    <n v="100"/>
    <s v=""/>
    <n v="-100"/>
    <n v="140"/>
    <s v=""/>
    <n v="-140"/>
    <x v="0"/>
  </r>
  <r>
    <x v="226"/>
    <d v="1899-12-30T13:55:00"/>
    <x v="0"/>
    <n v="4"/>
    <n v="5"/>
    <s v="Samangu"/>
    <s v="3rd"/>
    <m/>
    <x v="1"/>
    <x v="0"/>
    <n v="100"/>
    <s v=""/>
    <n v="-100"/>
    <n v="150"/>
    <s v=""/>
    <n v="-150"/>
    <x v="0"/>
  </r>
  <r>
    <x v="226"/>
    <d v="1899-12-30T15:33:00"/>
    <x v="7"/>
    <n v="5"/>
    <n v="4"/>
    <s v="Flag Hall"/>
    <m/>
    <m/>
    <x v="1"/>
    <x v="2"/>
    <n v="100"/>
    <s v=""/>
    <n v="-100"/>
    <n v="100"/>
    <s v=""/>
    <n v="-100"/>
    <x v="0"/>
  </r>
  <r>
    <x v="227"/>
    <d v="1899-12-30T15:30:00"/>
    <x v="8"/>
    <n v="2"/>
    <n v="4"/>
    <s v="Sunshine Law        "/>
    <m/>
    <m/>
    <x v="1"/>
    <x v="1"/>
    <n v="100"/>
    <s v=""/>
    <n v="-100"/>
    <n v="120"/>
    <s v=""/>
    <n v="-120"/>
    <x v="1"/>
  </r>
  <r>
    <x v="227"/>
    <d v="1899-12-30T16:40:00"/>
    <x v="8"/>
    <n v="4"/>
    <n v="6"/>
    <s v="So Newchee Thinks   "/>
    <s v="1st"/>
    <n v="8.3000000000000007"/>
    <x v="1"/>
    <x v="1"/>
    <n v="100"/>
    <n v="830.00000000000011"/>
    <n v="730.00000000000011"/>
    <n v="120"/>
    <n v="996.00000000000011"/>
    <n v="876.00000000000011"/>
    <x v="1"/>
  </r>
  <r>
    <x v="227"/>
    <d v="1899-12-30T17:50:00"/>
    <x v="8"/>
    <n v="6"/>
    <n v="4"/>
    <s v="Metaphorically      "/>
    <s v="2nd"/>
    <m/>
    <x v="1"/>
    <x v="1"/>
    <n v="100"/>
    <s v=""/>
    <n v="-100"/>
    <n v="120"/>
    <s v=""/>
    <n v="-120"/>
    <x v="1"/>
  </r>
  <r>
    <x v="228"/>
    <d v="1899-12-30T15:05:00"/>
    <x v="10"/>
    <n v="6"/>
    <n v="1"/>
    <s v="Samuel Langhorne"/>
    <m/>
    <m/>
    <x v="1"/>
    <x v="0"/>
    <n v="100"/>
    <s v=""/>
    <n v="-100"/>
    <n v="140"/>
    <s v=""/>
    <n v="-140"/>
    <x v="0"/>
  </r>
  <r>
    <x v="229"/>
    <d v="1899-12-30T12:15:00"/>
    <x v="10"/>
    <n v="1"/>
    <n v="7"/>
    <s v="New York Lustre"/>
    <s v="1st"/>
    <n v="2.0499999999999998"/>
    <x v="1"/>
    <x v="0"/>
    <n v="100"/>
    <n v="204.99999999999997"/>
    <n v="104.99999999999997"/>
    <n v="150"/>
    <n v="307.5"/>
    <n v="157.5"/>
    <x v="0"/>
  </r>
  <r>
    <x v="229"/>
    <d v="1899-12-30T13:20:00"/>
    <x v="10"/>
    <n v="3"/>
    <n v="4"/>
    <s v="Glens Top Cat"/>
    <m/>
    <m/>
    <x v="1"/>
    <x v="0"/>
    <n v="100"/>
    <s v=""/>
    <n v="-100"/>
    <n v="140"/>
    <s v=""/>
    <n v="-140"/>
    <x v="0"/>
  </r>
  <r>
    <x v="229"/>
    <d v="1899-12-30T17:35:00"/>
    <x v="10"/>
    <n v="10"/>
    <n v="11"/>
    <s v="Name Dropper"/>
    <s v="1st"/>
    <n v="3.8"/>
    <x v="1"/>
    <x v="0"/>
    <n v="100"/>
    <n v="380"/>
    <n v="280"/>
    <n v="150"/>
    <n v="570"/>
    <n v="420"/>
    <x v="0"/>
  </r>
  <r>
    <x v="229"/>
    <d v="1899-12-30T17:55:00"/>
    <x v="2"/>
    <n v="10"/>
    <n v="8"/>
    <s v="Yorkshire"/>
    <s v="1st"/>
    <n v="1.6"/>
    <x v="1"/>
    <x v="1"/>
    <n v="100"/>
    <n v="160"/>
    <n v="60"/>
    <n v="140"/>
    <n v="224"/>
    <n v="84"/>
    <x v="0"/>
  </r>
  <r>
    <x v="230"/>
    <d v="1899-12-30T16:05:00"/>
    <x v="6"/>
    <n v="3"/>
    <n v="5"/>
    <s v="Winchester"/>
    <m/>
    <m/>
    <x v="1"/>
    <x v="1"/>
    <n v="100"/>
    <s v=""/>
    <n v="-100"/>
    <n v="120"/>
    <s v=""/>
    <n v="-120"/>
    <x v="1"/>
  </r>
  <r>
    <x v="230"/>
    <d v="1899-12-30T16:40:00"/>
    <x v="6"/>
    <n v="4"/>
    <n v="8"/>
    <s v="Russian Snitzel"/>
    <m/>
    <m/>
    <x v="1"/>
    <x v="1"/>
    <n v="100"/>
    <s v=""/>
    <n v="-100"/>
    <n v="120"/>
    <s v=""/>
    <n v="-120"/>
    <x v="1"/>
  </r>
  <r>
    <x v="230"/>
    <d v="1899-12-30T17:15:00"/>
    <x v="6"/>
    <n v="5"/>
    <n v="6"/>
    <s v="Akkadian Emperor"/>
    <m/>
    <m/>
    <x v="1"/>
    <x v="1"/>
    <n v="100"/>
    <s v=""/>
    <n v="-100"/>
    <n v="120"/>
    <s v=""/>
    <n v="-120"/>
    <x v="1"/>
  </r>
  <r>
    <x v="231"/>
    <d v="1899-12-30T12:30:00"/>
    <x v="3"/>
    <n v="1"/>
    <n v="6"/>
    <s v="Oh Diamond Lil"/>
    <s v="1st"/>
    <n v="1.75"/>
    <x v="1"/>
    <x v="1"/>
    <n v="100"/>
    <n v="175"/>
    <n v="75"/>
    <n v="140"/>
    <n v="245"/>
    <n v="105"/>
    <x v="0"/>
  </r>
  <r>
    <x v="231"/>
    <d v="1899-12-30T13:20:00"/>
    <x v="1"/>
    <n v="3"/>
    <n v="8"/>
    <s v="Shaiyhar"/>
    <s v="3rd"/>
    <m/>
    <x v="1"/>
    <x v="0"/>
    <n v="100"/>
    <s v=""/>
    <n v="-100"/>
    <n v="140"/>
    <s v=""/>
    <n v="-140"/>
    <x v="0"/>
  </r>
  <r>
    <x v="231"/>
    <d v="1899-12-30T15:25:00"/>
    <x v="3"/>
    <n v="6"/>
    <n v="7"/>
    <s v="The Black Cloud"/>
    <s v="2nd"/>
    <m/>
    <x v="1"/>
    <x v="1"/>
    <n v="100"/>
    <s v=""/>
    <n v="-100"/>
    <n v="140"/>
    <s v=""/>
    <n v="-140"/>
    <x v="0"/>
  </r>
  <r>
    <x v="231"/>
    <d v="1899-12-30T16:35:00"/>
    <x v="3"/>
    <n v="8"/>
    <n v="2"/>
    <s v="Gatsbys"/>
    <s v="3rd"/>
    <m/>
    <x v="1"/>
    <x v="1"/>
    <n v="100"/>
    <s v=""/>
    <n v="-100"/>
    <n v="140"/>
    <s v=""/>
    <n v="-140"/>
    <x v="0"/>
  </r>
  <r>
    <x v="231"/>
    <d v="1899-12-30T16:55:00"/>
    <x v="1"/>
    <n v="9"/>
    <n v="1"/>
    <s v="Mr Brightside"/>
    <s v="2nd"/>
    <m/>
    <x v="1"/>
    <x v="0"/>
    <n v="100"/>
    <s v=""/>
    <n v="-100"/>
    <n v="140"/>
    <s v=""/>
    <n v="-140"/>
    <x v="0"/>
  </r>
  <r>
    <x v="232"/>
    <d v="1899-12-30T12:15:00"/>
    <x v="0"/>
    <n v="1"/>
    <n v="3"/>
    <s v="Revelare"/>
    <s v="1st"/>
    <n v="3.2"/>
    <x v="1"/>
    <x v="0"/>
    <n v="100"/>
    <n v="320"/>
    <n v="220"/>
    <n v="100"/>
    <n v="320"/>
    <n v="220"/>
    <x v="0"/>
  </r>
  <r>
    <x v="232"/>
    <d v="1899-12-30T12:30:00"/>
    <x v="3"/>
    <n v="1"/>
    <n v="4"/>
    <s v="Shall Be"/>
    <s v="2nd"/>
    <m/>
    <x v="1"/>
    <x v="1"/>
    <n v="100"/>
    <s v=""/>
    <n v="-100"/>
    <n v="100"/>
    <s v=""/>
    <n v="-100"/>
    <x v="0"/>
  </r>
  <r>
    <x v="232"/>
    <d v="1899-12-30T15:25:00"/>
    <x v="3"/>
    <n v="6"/>
    <n v="7"/>
    <s v="Bonita Queen"/>
    <m/>
    <m/>
    <x v="1"/>
    <x v="1"/>
    <n v="100"/>
    <s v=""/>
    <n v="-100"/>
    <n v="100"/>
    <s v=""/>
    <n v="-100"/>
    <x v="0"/>
  </r>
  <r>
    <x v="232"/>
    <d v="1899-12-30T17:55:00"/>
    <x v="3"/>
    <n v="10"/>
    <n v="7"/>
    <s v="Perfumist"/>
    <s v="2nd"/>
    <m/>
    <x v="1"/>
    <x v="1"/>
    <n v="100"/>
    <s v=""/>
    <n v="-100"/>
    <n v="100"/>
    <s v=""/>
    <n v="-100"/>
    <x v="0"/>
  </r>
  <r>
    <x v="233"/>
    <d v="1899-12-30T12:15:00"/>
    <x v="1"/>
    <n v="1"/>
    <n v="3"/>
    <s v="Pondalowie"/>
    <m/>
    <m/>
    <x v="1"/>
    <x v="0"/>
    <n v="100"/>
    <s v=""/>
    <n v="-100"/>
    <n v="120"/>
    <s v=""/>
    <n v="-120"/>
    <x v="0"/>
  </r>
  <r>
    <x v="233"/>
    <d v="1899-12-30T14:15:00"/>
    <x v="2"/>
    <n v="4"/>
    <n v="12"/>
    <s v="Theblade"/>
    <m/>
    <m/>
    <x v="1"/>
    <x v="1"/>
    <n v="100"/>
    <s v=""/>
    <n v="-100"/>
    <n v="130"/>
    <s v=""/>
    <n v="-130"/>
    <x v="0"/>
  </r>
  <r>
    <x v="233"/>
    <d v="1899-12-30T15:40:00"/>
    <x v="1"/>
    <n v="7"/>
    <n v="1"/>
    <s v="Mr Brightside"/>
    <s v="1st"/>
    <n v="1.8"/>
    <x v="1"/>
    <x v="0"/>
    <n v="100"/>
    <n v="180"/>
    <n v="80"/>
    <n v="150"/>
    <n v="270"/>
    <n v="120"/>
    <x v="0"/>
  </r>
  <r>
    <x v="233"/>
    <d v="1899-12-30T18:10:00"/>
    <x v="5"/>
    <n v="9"/>
    <n v="14"/>
    <s v="Zoology"/>
    <m/>
    <m/>
    <x v="1"/>
    <x v="2"/>
    <n v="100"/>
    <s v=""/>
    <n v="-100"/>
    <n v="100"/>
    <s v=""/>
    <n v="-100"/>
    <x v="0"/>
  </r>
  <r>
    <x v="233"/>
    <d v="1899-12-30T18:47:00"/>
    <x v="5"/>
    <n v="10"/>
    <n v="8"/>
    <s v="Devastate"/>
    <s v="3rd"/>
    <m/>
    <x v="1"/>
    <x v="2"/>
    <n v="100"/>
    <s v=""/>
    <n v="-100"/>
    <n v="140"/>
    <s v=""/>
    <n v="-140"/>
    <x v="0"/>
  </r>
  <r>
    <x v="234"/>
    <d v="1899-12-30T14:20:00"/>
    <x v="2"/>
    <n v="1"/>
    <n v="5"/>
    <s v="Marais"/>
    <s v="3rd"/>
    <m/>
    <x v="1"/>
    <x v="1"/>
    <n v="100"/>
    <s v=""/>
    <n v="-100"/>
    <n v="140"/>
    <s v=""/>
    <n v="-140"/>
    <x v="1"/>
  </r>
  <r>
    <x v="234"/>
    <d v="1899-12-30T14:55:00"/>
    <x v="2"/>
    <n v="2"/>
    <n v="8"/>
    <s v="The Stars"/>
    <s v="3rd"/>
    <m/>
    <x v="1"/>
    <x v="1"/>
    <n v="100"/>
    <s v=""/>
    <n v="-100"/>
    <n v="140"/>
    <s v=""/>
    <n v="-140"/>
    <x v="1"/>
  </r>
  <r>
    <x v="234"/>
    <d v="1899-12-30T17:01:00"/>
    <x v="5"/>
    <n v="5"/>
    <n v="9"/>
    <s v="Impendor"/>
    <s v="2nd"/>
    <m/>
    <x v="1"/>
    <x v="2"/>
    <n v="100"/>
    <s v=""/>
    <n v="-100"/>
    <n v="110"/>
    <s v=""/>
    <n v="-110"/>
    <x v="1"/>
  </r>
  <r>
    <x v="234"/>
    <d v="1899-12-30T17:15:00"/>
    <x v="2"/>
    <n v="6"/>
    <n v="6"/>
    <s v="Soul Choice"/>
    <m/>
    <m/>
    <x v="1"/>
    <x v="1"/>
    <n v="100"/>
    <s v=""/>
    <n v="-100"/>
    <n v="130"/>
    <s v=""/>
    <n v="-130"/>
    <x v="1"/>
  </r>
  <r>
    <x v="234"/>
    <d v="1899-12-30T18:14:00"/>
    <x v="5"/>
    <n v="7"/>
    <n v="1"/>
    <s v="Free Carry"/>
    <s v="1st"/>
    <n v="3.1"/>
    <x v="1"/>
    <x v="2"/>
    <n v="100"/>
    <n v="310"/>
    <n v="210"/>
    <n v="110"/>
    <n v="341"/>
    <n v="231"/>
    <x v="1"/>
  </r>
  <r>
    <x v="235"/>
    <d v="1899-12-30T12:45:00"/>
    <x v="0"/>
    <n v="2"/>
    <n v="2"/>
    <s v="Revelare"/>
    <s v="1st"/>
    <n v="1.9"/>
    <x v="2"/>
    <x v="0"/>
    <n v="100"/>
    <n v="190"/>
    <n v="90"/>
    <n v="200"/>
    <n v="380"/>
    <n v="180"/>
    <x v="0"/>
  </r>
  <r>
    <x v="235"/>
    <d v="1899-12-30T13:20:00"/>
    <x v="0"/>
    <n v="3"/>
    <n v="2"/>
    <s v="Midwest"/>
    <s v="1st"/>
    <n v="4.7"/>
    <x v="2"/>
    <x v="0"/>
    <n v="100"/>
    <n v="470"/>
    <n v="370"/>
    <n v="200"/>
    <n v="940"/>
    <n v="740"/>
    <x v="0"/>
  </r>
  <r>
    <x v="235"/>
    <d v="1899-12-30T13:40:00"/>
    <x v="3"/>
    <n v="3"/>
    <n v="6"/>
    <s v="Spring Lee"/>
    <s v="1st"/>
    <n v="2.6"/>
    <x v="2"/>
    <x v="1"/>
    <n v="100"/>
    <n v="260"/>
    <n v="160"/>
    <n v="150"/>
    <n v="390"/>
    <n v="240"/>
    <x v="0"/>
  </r>
  <r>
    <x v="235"/>
    <d v="1899-12-30T14:30:00"/>
    <x v="0"/>
    <n v="5"/>
    <n v="7"/>
    <s v="Scillato"/>
    <s v="1st"/>
    <n v="3.6"/>
    <x v="2"/>
    <x v="0"/>
    <n v="100"/>
    <n v="360"/>
    <n v="260"/>
    <n v="130"/>
    <n v="468"/>
    <n v="338"/>
    <x v="0"/>
  </r>
  <r>
    <x v="235"/>
    <d v="1899-12-30T15:25:00"/>
    <x v="3"/>
    <n v="6"/>
    <n v="1"/>
    <s v="Amelias Jewel"/>
    <s v="1st"/>
    <n v="2.0499999999999998"/>
    <x v="2"/>
    <x v="1"/>
    <n v="100"/>
    <n v="204.99999999999997"/>
    <n v="104.99999999999997"/>
    <n v="150"/>
    <n v="307.5"/>
    <n v="157.5"/>
    <x v="0"/>
  </r>
  <r>
    <x v="235"/>
    <d v="1899-12-30T15:32:00"/>
    <x v="7"/>
    <n v="5"/>
    <n v="2"/>
    <s v="El Jasor"/>
    <s v="2nd"/>
    <m/>
    <x v="2"/>
    <x v="2"/>
    <n v="100"/>
    <s v=""/>
    <n v="-100"/>
    <n v="100"/>
    <s v=""/>
    <n v="-100"/>
    <x v="0"/>
  </r>
  <r>
    <x v="235"/>
    <d v="1899-12-30T15:40:00"/>
    <x v="0"/>
    <n v="7"/>
    <n v="10"/>
    <s v="Place Du Carrousel"/>
    <m/>
    <m/>
    <x v="2"/>
    <x v="0"/>
    <n v="100"/>
    <s v=""/>
    <n v="-100"/>
    <n v="200"/>
    <s v=""/>
    <n v="-200"/>
    <x v="0"/>
  </r>
  <r>
    <x v="235"/>
    <d v="1899-12-30T16:00:00"/>
    <x v="3"/>
    <n v="7"/>
    <n v="1"/>
    <s v="Lady Shenandoah"/>
    <s v="1st"/>
    <n v="1.35"/>
    <x v="2"/>
    <x v="1"/>
    <n v="100"/>
    <n v="135"/>
    <n v="35"/>
    <n v="150"/>
    <n v="202.5"/>
    <n v="52.5"/>
    <x v="0"/>
  </r>
  <r>
    <x v="235"/>
    <d v="1899-12-30T16:07:00"/>
    <x v="7"/>
    <n v="6"/>
    <n v="6"/>
    <s v="Set To Shine"/>
    <s v="1st"/>
    <n v="3.1"/>
    <x v="2"/>
    <x v="2"/>
    <n v="100"/>
    <n v="310"/>
    <n v="210"/>
    <n v="100"/>
    <n v="310"/>
    <n v="210"/>
    <x v="0"/>
  </r>
  <r>
    <x v="235"/>
    <d v="1899-12-30T16:15:00"/>
    <x v="0"/>
    <n v="8"/>
    <n v="12"/>
    <s v="Sepals"/>
    <m/>
    <m/>
    <x v="2"/>
    <x v="0"/>
    <n v="100"/>
    <s v=""/>
    <n v="-100"/>
    <n v="130"/>
    <s v=""/>
    <n v="-130"/>
    <x v="0"/>
  </r>
  <r>
    <x v="235"/>
    <d v="1899-12-30T16:43:00"/>
    <x v="7"/>
    <n v="7"/>
    <n v="2"/>
    <s v="No Name Frank"/>
    <s v="3rd"/>
    <m/>
    <x v="2"/>
    <x v="2"/>
    <n v="100"/>
    <s v=""/>
    <n v="-100"/>
    <n v="100"/>
    <s v=""/>
    <n v="-100"/>
    <x v="0"/>
  </r>
  <r>
    <x v="235"/>
    <d v="1899-12-30T17:23:00"/>
    <x v="7"/>
    <n v="8"/>
    <n v="3"/>
    <s v="Wanda Rox"/>
    <s v="1st"/>
    <n v="4.2"/>
    <x v="2"/>
    <x v="2"/>
    <n v="100"/>
    <n v="420"/>
    <n v="320"/>
    <n v="100"/>
    <n v="420"/>
    <n v="320"/>
    <x v="0"/>
  </r>
  <r>
    <x v="235"/>
    <d v="1899-12-30T17:35:00"/>
    <x v="0"/>
    <n v="10"/>
    <n v="15"/>
    <s v="Arqana"/>
    <m/>
    <m/>
    <x v="2"/>
    <x v="0"/>
    <n v="100"/>
    <s v=""/>
    <n v="-100"/>
    <n v="130"/>
    <s v=""/>
    <n v="-130"/>
    <x v="0"/>
  </r>
  <r>
    <x v="235"/>
    <d v="1899-12-30T18:05:00"/>
    <x v="7"/>
    <n v="9"/>
    <n v="11"/>
    <s v="Termagant"/>
    <s v="1st"/>
    <n v="2.6"/>
    <x v="2"/>
    <x v="2"/>
    <n v="100"/>
    <n v="260"/>
    <n v="160"/>
    <n v="100"/>
    <n v="260"/>
    <n v="160"/>
    <x v="0"/>
  </r>
  <r>
    <x v="235"/>
    <d v="1899-12-30T18:40:00"/>
    <x v="7"/>
    <n v="10"/>
    <n v="4"/>
    <s v="Cunnamulla Fella"/>
    <m/>
    <m/>
    <x v="2"/>
    <x v="2"/>
    <n v="100"/>
    <s v=""/>
    <n v="-100"/>
    <n v="100"/>
    <s v=""/>
    <n v="-100"/>
    <x v="0"/>
  </r>
  <r>
    <x v="236"/>
    <d v="1899-12-30T16:05:00"/>
    <x v="6"/>
    <n v="5"/>
    <n v="3"/>
    <s v="Iconic Treasure"/>
    <m/>
    <m/>
    <x v="2"/>
    <x v="1"/>
    <n v="100"/>
    <s v=""/>
    <n v="-100"/>
    <n v="140"/>
    <s v=""/>
    <n v="-140"/>
    <x v="1"/>
  </r>
  <r>
    <x v="236"/>
    <d v="1899-12-30T17:50:00"/>
    <x v="6"/>
    <n v="8"/>
    <n v="6"/>
    <s v="Just Glamourous"/>
    <s v="2nd"/>
    <m/>
    <x v="2"/>
    <x v="1"/>
    <n v="100"/>
    <s v=""/>
    <n v="-100"/>
    <n v="140"/>
    <s v=""/>
    <n v="-140"/>
    <x v="1"/>
  </r>
  <r>
    <x v="237"/>
    <d v="1899-12-30T12:05:00"/>
    <x v="0"/>
    <n v="1"/>
    <n v="3"/>
    <s v="Interest Point"/>
    <m/>
    <m/>
    <x v="2"/>
    <x v="0"/>
    <n v="100"/>
    <s v=""/>
    <n v="-100"/>
    <n v="200"/>
    <s v=""/>
    <n v="-200"/>
    <x v="0"/>
  </r>
  <r>
    <x v="237"/>
    <d v="1899-12-30T12:55:00"/>
    <x v="3"/>
    <n v="2"/>
    <n v="7"/>
    <s v="Catch The Glory"/>
    <m/>
    <m/>
    <x v="2"/>
    <x v="1"/>
    <n v="100"/>
    <s v=""/>
    <n v="-100"/>
    <n v="130"/>
    <s v=""/>
    <n v="-130"/>
    <x v="0"/>
  </r>
  <r>
    <x v="237"/>
    <d v="1899-12-30T13:10:00"/>
    <x v="0"/>
    <n v="3"/>
    <n v="13"/>
    <s v="Mytemptation"/>
    <s v="1st"/>
    <n v="4"/>
    <x v="2"/>
    <x v="0"/>
    <n v="100"/>
    <n v="400"/>
    <n v="300"/>
    <n v="130"/>
    <n v="520"/>
    <n v="390"/>
    <x v="0"/>
  </r>
  <r>
    <x v="237"/>
    <d v="1899-12-30T14:55:00"/>
    <x v="0"/>
    <n v="6"/>
    <n v="10"/>
    <s v="Aramco"/>
    <m/>
    <m/>
    <x v="2"/>
    <x v="0"/>
    <n v="100"/>
    <s v=""/>
    <n v="-100"/>
    <n v="200"/>
    <s v=""/>
    <n v="-200"/>
    <x v="0"/>
  </r>
  <r>
    <x v="237"/>
    <d v="1899-12-30T16:50:00"/>
    <x v="0"/>
    <n v="9"/>
    <n v="12"/>
    <s v="Headwall"/>
    <s v="2nd"/>
    <m/>
    <x v="2"/>
    <x v="0"/>
    <n v="100"/>
    <s v=""/>
    <n v="-100"/>
    <n v="130"/>
    <s v=""/>
    <n v="-130"/>
    <x v="0"/>
  </r>
  <r>
    <x v="237"/>
    <d v="1899-12-30T17:30:00"/>
    <x v="0"/>
    <n v="10"/>
    <n v="7"/>
    <s v="Smokin Princess"/>
    <m/>
    <m/>
    <x v="2"/>
    <x v="0"/>
    <n v="100"/>
    <s v=""/>
    <n v="-100"/>
    <n v="130"/>
    <s v=""/>
    <n v="-130"/>
    <x v="0"/>
  </r>
  <r>
    <x v="237"/>
    <d v="1899-12-30T17:50:00"/>
    <x v="3"/>
    <n v="10"/>
    <n v="10"/>
    <s v="Clear Thinking"/>
    <m/>
    <m/>
    <x v="2"/>
    <x v="1"/>
    <n v="100"/>
    <s v=""/>
    <n v="-100"/>
    <n v="130"/>
    <s v=""/>
    <n v="-130"/>
    <x v="0"/>
  </r>
  <r>
    <x v="238"/>
    <d v="1899-12-30T12:15:00"/>
    <x v="1"/>
    <n v="1"/>
    <n v="2"/>
    <s v="Mostly Cloudy"/>
    <m/>
    <m/>
    <x v="2"/>
    <x v="0"/>
    <n v="100"/>
    <s v=""/>
    <n v="-100"/>
    <n v="150"/>
    <s v=""/>
    <n v="-150"/>
    <x v="0"/>
  </r>
  <r>
    <x v="238"/>
    <d v="1899-12-30T12:38:00"/>
    <x v="7"/>
    <n v="3"/>
    <n v="10"/>
    <s v="Anemacore"/>
    <m/>
    <m/>
    <x v="2"/>
    <x v="2"/>
    <n v="100"/>
    <s v=""/>
    <n v="-100"/>
    <n v="100"/>
    <s v=""/>
    <n v="-100"/>
    <x v="0"/>
  </r>
  <r>
    <x v="238"/>
    <d v="1899-12-30T12:45:00"/>
    <x v="1"/>
    <n v="2"/>
    <n v="5"/>
    <s v="Merrigold"/>
    <s v="1st"/>
    <n v="6.5"/>
    <x v="2"/>
    <x v="0"/>
    <n v="100"/>
    <n v="650"/>
    <n v="550"/>
    <n v="130"/>
    <n v="845"/>
    <n v="715"/>
    <x v="0"/>
  </r>
  <r>
    <x v="238"/>
    <d v="1899-12-30T13:13:00"/>
    <x v="7"/>
    <n v="4"/>
    <n v="1"/>
    <s v="Space Tracker"/>
    <s v="1st"/>
    <n v="5"/>
    <x v="2"/>
    <x v="2"/>
    <n v="100"/>
    <n v="500"/>
    <n v="400"/>
    <n v="100"/>
    <n v="500"/>
    <n v="400"/>
    <x v="0"/>
  </r>
  <r>
    <x v="238"/>
    <d v="1899-12-30T13:48:00"/>
    <x v="7"/>
    <n v="5"/>
    <n v="13"/>
    <s v="Mintaka Lad"/>
    <m/>
    <m/>
    <x v="2"/>
    <x v="2"/>
    <n v="100"/>
    <s v=""/>
    <n v="-100"/>
    <n v="100"/>
    <s v=""/>
    <n v="-100"/>
    <x v="0"/>
  </r>
  <r>
    <x v="238"/>
    <d v="1899-12-30T14:23:00"/>
    <x v="7"/>
    <n v="6"/>
    <n v="5"/>
    <s v="Wanda Rox"/>
    <m/>
    <m/>
    <x v="2"/>
    <x v="2"/>
    <n v="100"/>
    <s v=""/>
    <n v="-100"/>
    <n v="100"/>
    <s v=""/>
    <n v="-100"/>
    <x v="0"/>
  </r>
  <r>
    <x v="238"/>
    <d v="1899-12-30T14:30:00"/>
    <x v="1"/>
    <n v="5"/>
    <n v="8"/>
    <s v="Benagil"/>
    <s v="1st"/>
    <n v="6.5"/>
    <x v="2"/>
    <x v="0"/>
    <n v="100"/>
    <n v="650"/>
    <n v="550"/>
    <n v="130"/>
    <n v="845"/>
    <n v="715"/>
    <x v="0"/>
  </r>
  <r>
    <x v="238"/>
    <d v="1899-12-30T14:50:00"/>
    <x v="2"/>
    <n v="5"/>
    <n v="1"/>
    <s v="Lindermann"/>
    <s v="3rd"/>
    <m/>
    <x v="2"/>
    <x v="1"/>
    <n v="100"/>
    <s v=""/>
    <n v="-100"/>
    <n v="130"/>
    <s v=""/>
    <n v="-130"/>
    <x v="0"/>
  </r>
  <r>
    <x v="238"/>
    <d v="1899-12-30T15:05:00"/>
    <x v="1"/>
    <n v="6"/>
    <n v="4"/>
    <s v="Plenty Of Ammo"/>
    <m/>
    <m/>
    <x v="2"/>
    <x v="0"/>
    <n v="100"/>
    <s v=""/>
    <n v="-100"/>
    <n v="150"/>
    <s v=""/>
    <n v="-150"/>
    <x v="0"/>
  </r>
  <r>
    <x v="238"/>
    <d v="1899-12-30T15:40:00"/>
    <x v="1"/>
    <n v="7"/>
    <n v="4"/>
    <s v="Winnasedge"/>
    <s v="1st"/>
    <n v="4.2"/>
    <x v="2"/>
    <x v="0"/>
    <n v="100"/>
    <n v="420"/>
    <n v="320"/>
    <n v="130"/>
    <n v="546"/>
    <n v="416"/>
    <x v="0"/>
  </r>
  <r>
    <x v="238"/>
    <d v="1899-12-30T16:00:00"/>
    <x v="2"/>
    <n v="7"/>
    <n v="6"/>
    <s v="Time To Boogie"/>
    <s v="2nd"/>
    <m/>
    <x v="2"/>
    <x v="1"/>
    <n v="100"/>
    <s v=""/>
    <n v="-100"/>
    <n v="130"/>
    <s v=""/>
    <n v="-130"/>
    <x v="0"/>
  </r>
  <r>
    <x v="238"/>
    <d v="1899-12-30T16:55:00"/>
    <x v="1"/>
    <n v="9"/>
    <n v="4"/>
    <s v="Regal Zeus"/>
    <s v="1st"/>
    <n v="3.5"/>
    <x v="2"/>
    <x v="0"/>
    <n v="100"/>
    <n v="350"/>
    <n v="250"/>
    <n v="150"/>
    <n v="525"/>
    <n v="375"/>
    <x v="0"/>
  </r>
  <r>
    <x v="238"/>
    <d v="1899-12-30T17:15:00"/>
    <x v="2"/>
    <n v="9"/>
    <n v="11"/>
    <s v="Ducasse"/>
    <m/>
    <m/>
    <x v="2"/>
    <x v="1"/>
    <n v="100"/>
    <s v=""/>
    <n v="-100"/>
    <n v="150"/>
    <s v=""/>
    <n v="-150"/>
    <x v="0"/>
  </r>
  <r>
    <x v="238"/>
    <d v="1899-12-30T17:27:00"/>
    <x v="7"/>
    <n v="11"/>
    <n v="13"/>
    <s v="Heyoka"/>
    <s v="1st"/>
    <n v="2.9"/>
    <x v="2"/>
    <x v="1"/>
    <n v="100"/>
    <n v="290"/>
    <n v="190"/>
    <n v="100"/>
    <n v="290"/>
    <n v="190"/>
    <x v="0"/>
  </r>
  <r>
    <x v="239"/>
    <d v="1899-12-30T16:58:00"/>
    <x v="5"/>
    <n v="6"/>
    <n v="3"/>
    <s v="More Trouble"/>
    <m/>
    <m/>
    <x v="2"/>
    <x v="0"/>
    <n v="100"/>
    <s v=""/>
    <n v="-100"/>
    <n v="130"/>
    <s v=""/>
    <n v="-130"/>
    <x v="1"/>
  </r>
  <r>
    <x v="239"/>
    <d v="1899-12-30T17:25:00"/>
    <x v="4"/>
    <n v="6"/>
    <n v="4"/>
    <s v="Kalkallo"/>
    <s v="3rd"/>
    <m/>
    <x v="2"/>
    <x v="1"/>
    <n v="100"/>
    <s v=""/>
    <n v="-100"/>
    <n v="130"/>
    <s v=""/>
    <n v="-130"/>
    <x v="1"/>
  </r>
  <r>
    <x v="239"/>
    <d v="1899-12-30T18:00:00"/>
    <x v="4"/>
    <n v="7"/>
    <n v="4"/>
    <s v="Shiny New Deel"/>
    <m/>
    <m/>
    <x v="2"/>
    <x v="1"/>
    <n v="100"/>
    <s v=""/>
    <n v="-100"/>
    <n v="130"/>
    <s v=""/>
    <n v="-130"/>
    <x v="1"/>
  </r>
  <r>
    <x v="239"/>
    <d v="1899-12-30T18:10:00"/>
    <x v="5"/>
    <n v="8"/>
    <n v="15"/>
    <s v="Etude"/>
    <s v="3rd"/>
    <m/>
    <x v="2"/>
    <x v="0"/>
    <n v="100"/>
    <s v=""/>
    <n v="-100"/>
    <n v="130"/>
    <s v=""/>
    <n v="-130"/>
    <x v="1"/>
  </r>
  <r>
    <x v="240"/>
    <d v="1899-12-30T13:13:00"/>
    <x v="7"/>
    <n v="1"/>
    <n v="1"/>
    <s v="Free Carry"/>
    <m/>
    <m/>
    <x v="2"/>
    <x v="1"/>
    <n v="100"/>
    <s v=""/>
    <n v="-100"/>
    <n v="100"/>
    <s v=""/>
    <n v="-100"/>
    <x v="0"/>
  </r>
  <r>
    <x v="240"/>
    <d v="1899-12-30T13:48:00"/>
    <x v="7"/>
    <n v="2"/>
    <n v="7"/>
    <s v="Iverson"/>
    <m/>
    <m/>
    <x v="2"/>
    <x v="1"/>
    <n v="100"/>
    <s v=""/>
    <n v="-100"/>
    <n v="100"/>
    <s v=""/>
    <n v="-100"/>
    <x v="0"/>
  </r>
  <r>
    <x v="240"/>
    <d v="1899-12-30T14:15:00"/>
    <x v="2"/>
    <n v="4"/>
    <n v="3"/>
    <s v="Autumn Glow"/>
    <s v="1st"/>
    <n v="1.95"/>
    <x v="2"/>
    <x v="0"/>
    <n v="100"/>
    <n v="195"/>
    <n v="95"/>
    <n v="150"/>
    <n v="292.5"/>
    <n v="142.5"/>
    <x v="0"/>
  </r>
  <r>
    <x v="240"/>
    <d v="1899-12-30T14:50:00"/>
    <x v="2"/>
    <n v="5"/>
    <n v="6"/>
    <s v="Via Sistina"/>
    <s v="1st"/>
    <n v="1.3"/>
    <x v="2"/>
    <x v="1"/>
    <n v="100"/>
    <n v="130"/>
    <n v="30"/>
    <n v="150"/>
    <n v="195"/>
    <n v="45"/>
    <x v="0"/>
  </r>
  <r>
    <x v="240"/>
    <d v="1899-12-30T14:58:00"/>
    <x v="7"/>
    <n v="4"/>
    <n v="3"/>
    <s v="Devastate"/>
    <m/>
    <m/>
    <x v="2"/>
    <x v="1"/>
    <n v="100"/>
    <s v=""/>
    <n v="-100"/>
    <n v="100"/>
    <s v=""/>
    <n v="-100"/>
    <x v="0"/>
  </r>
  <r>
    <x v="240"/>
    <d v="1899-12-30T15:33:00"/>
    <x v="7"/>
    <n v="5"/>
    <n v="9"/>
    <s v="Super Daisy"/>
    <s v="1st"/>
    <n v="3.8"/>
    <x v="2"/>
    <x v="0"/>
    <n v="100"/>
    <n v="380"/>
    <n v="280"/>
    <n v="100"/>
    <n v="380"/>
    <n v="280"/>
    <x v="0"/>
  </r>
  <r>
    <x v="240"/>
    <d v="1899-12-30T16:47:00"/>
    <x v="7"/>
    <n v="7"/>
    <n v="5"/>
    <s v="Track Tale"/>
    <m/>
    <m/>
    <x v="2"/>
    <x v="1"/>
    <n v="100"/>
    <s v=""/>
    <n v="-100"/>
    <n v="100"/>
    <s v=""/>
    <n v="-100"/>
    <x v="0"/>
  </r>
  <r>
    <x v="240"/>
    <d v="1899-12-30T17:27:00"/>
    <x v="7"/>
    <n v="8"/>
    <n v="8"/>
    <s v="Ouroboros"/>
    <s v="1st"/>
    <n v="2.2000000000000002"/>
    <x v="2"/>
    <x v="1"/>
    <n v="100"/>
    <n v="220.00000000000003"/>
    <n v="120.00000000000003"/>
    <n v="100"/>
    <n v="220.00000000000003"/>
    <n v="120.00000000000003"/>
    <x v="0"/>
  </r>
  <r>
    <x v="240"/>
    <d v="1899-12-30T17:35:00"/>
    <x v="13"/>
    <n v="10"/>
    <n v="8"/>
    <s v="Scillato"/>
    <m/>
    <m/>
    <x v="2"/>
    <x v="0"/>
    <n v="100"/>
    <s v=""/>
    <n v="-100"/>
    <n v="130"/>
    <s v=""/>
    <n v="-130"/>
    <x v="0"/>
  </r>
  <r>
    <x v="240"/>
    <d v="1899-12-30T17:55:00"/>
    <x v="2"/>
    <n v="10"/>
    <n v="7"/>
    <s v="Outback Miss"/>
    <m/>
    <m/>
    <x v="2"/>
    <x v="1"/>
    <n v="100"/>
    <s v=""/>
    <n v="-100"/>
    <n v="130"/>
    <s v=""/>
    <n v="-130"/>
    <x v="0"/>
  </r>
  <r>
    <x v="240"/>
    <d v="1899-12-30T18:05:00"/>
    <x v="13"/>
    <n v="11"/>
    <n v="12"/>
    <s v="Moby Dick"/>
    <m/>
    <m/>
    <x v="2"/>
    <x v="1"/>
    <n v="100"/>
    <s v=""/>
    <n v="-100"/>
    <n v="130"/>
    <s v=""/>
    <n v="-130"/>
    <x v="0"/>
  </r>
  <r>
    <x v="240"/>
    <d v="1899-12-30T18:10:00"/>
    <x v="7"/>
    <n v="9"/>
    <n v="10"/>
    <s v="Keitel"/>
    <m/>
    <m/>
    <x v="2"/>
    <x v="1"/>
    <n v="100"/>
    <s v=""/>
    <n v="-100"/>
    <n v="100"/>
    <s v=""/>
    <n v="-1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FF8B11-8D04-4D32-ABFE-132280D7AF84}" name="PivotTable1" cacheId="1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 rowHeaderCaption="Date">
  <location ref="D12:H49" firstHeaderRow="0" firstDataRow="1" firstDataCol="1" rowPageCount="4" colPageCount="1"/>
  <pivotFields count="19">
    <pivotField numFmtId="164" showAll="0" sortType="ascending">
      <items count="2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t="default"/>
      </items>
    </pivotField>
    <pivotField numFmtId="18" showAll="0"/>
    <pivotField axis="axisPage" showAll="0">
      <items count="26">
        <item x="11"/>
        <item x="14"/>
        <item x="16"/>
        <item x="1"/>
        <item x="18"/>
        <item x="9"/>
        <item x="5"/>
        <item x="7"/>
        <item x="0"/>
        <item x="15"/>
        <item x="20"/>
        <item x="13"/>
        <item x="19"/>
        <item x="17"/>
        <item x="12"/>
        <item x="3"/>
        <item x="8"/>
        <item x="2"/>
        <item x="4"/>
        <item x="10"/>
        <item x="21"/>
        <item x="6"/>
        <item x="22"/>
        <item x="23"/>
        <item x="24"/>
        <item t="default"/>
      </items>
    </pivotField>
    <pivotField numFmtId="1" showAll="0"/>
    <pivotField numFmtId="1" showAll="0"/>
    <pivotField showAll="0"/>
    <pivotField showAll="0"/>
    <pivotField showAll="0"/>
    <pivotField axis="axisPage" multipleItemSelectionAllowed="1" showAll="0">
      <items count="4">
        <item x="0"/>
        <item x="1"/>
        <item x="2"/>
        <item t="default"/>
      </items>
    </pivotField>
    <pivotField axis="axisPage" showAll="0">
      <items count="4">
        <item x="1"/>
        <item x="2"/>
        <item x="0"/>
        <item t="default"/>
      </items>
    </pivotField>
    <pivotField showAll="0"/>
    <pivotField showAll="0"/>
    <pivotField numFmtId="1" showAll="0"/>
    <pivotField dataField="1" numFmtId="1" showAll="0"/>
    <pivotField dataField="1" showAll="0"/>
    <pivotField dataField="1" numFmtId="1" showAll="0"/>
    <pivotField axis="axisPage" numFmtId="1" multipleItemSelectionAllowed="1" showAll="0">
      <items count="8">
        <item x="4"/>
        <item x="3"/>
        <item x="1"/>
        <item x="5"/>
        <item x="0"/>
        <item x="2"/>
        <item x="6"/>
        <item t="default"/>
      </items>
    </pivotField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</pivotFields>
  <rowFields count="2">
    <field x="18"/>
    <field x="17"/>
  </rowFields>
  <rowItems count="37">
    <i>
      <x v="1"/>
    </i>
    <i r="1">
      <x v="8"/>
    </i>
    <i r="1">
      <x v="9"/>
    </i>
    <i r="1">
      <x v="10"/>
    </i>
    <i r="1">
      <x v="11"/>
    </i>
    <i r="1">
      <x v="12"/>
    </i>
    <i>
      <x v="2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4"/>
    </i>
    <i r="1">
      <x v="1"/>
    </i>
    <i r="1">
      <x v="2"/>
    </i>
    <i r="1"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4">
    <pageField fld="16" hier="-1"/>
    <pageField fld="8" hier="-1"/>
    <pageField fld="9" hier="-1"/>
    <pageField fld="2" hier="-1"/>
  </pageFields>
  <dataFields count="4">
    <dataField name="Count Bets" fld="13" subtotal="count" baseField="0" baseItem="1"/>
    <dataField name="Bet" fld="13" baseField="0" baseItem="0"/>
    <dataField name="Return" fld="14" baseField="0" baseItem="1" numFmtId="1"/>
    <dataField name="Profit" fld="15" baseField="0" baseItem="0" numFmtId="1"/>
  </dataFields>
  <formats count="20">
    <format dxfId="22">
      <pivotArea type="all" dataOnly="0" outline="0" fieldPosition="0"/>
    </format>
    <format dxfId="21">
      <pivotArea outline="0" collapsedLevelsAreSubtotals="1" fieldPosition="0"/>
    </format>
    <format dxfId="20">
      <pivotArea field="0" type="button" dataOnly="0" labelOnly="1" outline="0"/>
    </format>
    <format dxfId="19">
      <pivotArea dataOnly="0" labelOnly="1" grandRow="1" outline="0" fieldPosition="0"/>
    </format>
    <format dxfId="1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0" type="button" dataOnly="0" labelOnly="1" outline="0"/>
    </format>
    <format dxfId="14">
      <pivotArea dataOnly="0" labelOnly="1" grandRow="1" outline="0" fieldPosition="0"/>
    </format>
    <format dxfId="1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0" type="button" dataOnly="0" labelOnly="1" outline="0"/>
    </format>
    <format dxfId="9">
      <pivotArea dataOnly="0" labelOnly="1" grandRow="1" outline="0" fieldPosition="0"/>
    </format>
    <format dxfId="8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7">
      <pivotArea field="0" type="button" dataOnly="0" labelOnly="1" outline="0"/>
    </format>
    <format dxfId="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5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4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conditionalFormats count="2">
    <conditionalFormat priority="2">
      <pivotAreas count="1">
        <pivotArea type="data" outline="0" collapsedLevelsAreSubtotals="1" fieldPosition="0">
          <references count="1">
            <reference field="4294967294" count="1" selected="0">
              <x v="3"/>
            </reference>
          </references>
        </pivotArea>
      </pivotAreas>
    </conditionalFormat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08AE20-9FB4-43FF-A293-47316D4A58F0}" name="Table1323" displayName="Table1323" ref="A6:Q680" totalsRowShown="0" headerRowDxfId="46" dataDxfId="44" headerRowBorderDxfId="45" tableBorderDxfId="43" totalsRowBorderDxfId="42">
  <autoFilter ref="A6:Q680" xr:uid="{97B6BE5C-30AC-4F7B-8D99-6DA2D1EB727D}"/>
  <tableColumns count="17">
    <tableColumn id="112" xr3:uid="{45E665F9-1CCD-4FC5-9BB0-8F89715B3B24}" name="Date" dataDxfId="41"/>
    <tableColumn id="128" xr3:uid="{36AAC9E7-C770-4CA4-AFFF-5354AA9E0344}" name="Time" dataDxfId="40"/>
    <tableColumn id="111" xr3:uid="{9830CC93-DB5A-4DB8-A323-865804BF6E76}" name="Track" dataDxfId="39"/>
    <tableColumn id="130" xr3:uid="{47F0ADD9-C2E2-4804-9193-CCAADE48811C}" name="Race" dataDxfId="38"/>
    <tableColumn id="131" xr3:uid="{D47632A4-C298-4E86-8CCF-24B29DCAFA44}" name="TAB" dataDxfId="37"/>
    <tableColumn id="132" xr3:uid="{33DAC7CB-C782-4ECE-A36F-372ED14823E7}" name="Horse" dataDxfId="36"/>
    <tableColumn id="2" xr3:uid="{BD89CD2C-14C8-443B-A776-D4EBBE186C4D}" name="Fin" dataDxfId="35"/>
    <tableColumn id="1" xr3:uid="{9D244D60-4659-4F6B-8B33-CD6B2F9D9CDE}" name="Div" dataDxfId="34"/>
    <tableColumn id="3" xr3:uid="{A04A37AD-5F1A-4C72-9F56-5390FDA6909E}" name="Algorithm" dataDxfId="33"/>
    <tableColumn id="6" xr3:uid="{51C16D93-55E1-47AA-855E-ACD433554012}" name="State" dataDxfId="32"/>
    <tableColumn id="139" xr3:uid="{355CDE59-59D5-450A-A292-3139A696501F}" name="Lev Bet" dataDxfId="31"/>
    <tableColumn id="140" xr3:uid="{986B52D5-D83F-4E0F-8F9F-1A49A9EEAC4E}" name="Lev Ret" dataDxfId="30">
      <calculatedColumnFormula>IF(Table1323[[#This Row],[Fin]]&lt;&gt;"1st","",Table1323[[#This Row],[Div]]*Table1323[[#This Row],[Lev Bet]])</calculatedColumnFormula>
    </tableColumn>
    <tableColumn id="141" xr3:uid="{B4E30E86-47AF-4D45-83EE-02DD3036550C}" name="Lev Profit" dataDxfId="29">
      <calculatedColumnFormula>IF(Table1323[[#This Row],[Lev Ret]]="",Table1323[[#This Row],[Lev Bet]]*-1,L7-K7)</calculatedColumnFormula>
    </tableColumn>
    <tableColumn id="113" xr3:uid="{1279E10A-55BD-43FB-8136-1CA82C263C75}" name="Nat Bet" dataDxfId="28"/>
    <tableColumn id="114" xr3:uid="{F969574D-945E-414E-878E-F0F7CE38754C}" name="Nat Ret" dataDxfId="27">
      <calculatedColumnFormula>IF(Table1323[[#This Row],[Fin]]&lt;&gt;"1st","",Table1323[[#This Row],[Div]]*Table1323[[#This Row],[Nat Bet]])</calculatedColumnFormula>
    </tableColumn>
    <tableColumn id="115" xr3:uid="{F87BA234-8B09-468C-923D-38F2D241231F}" name="Nat Profit" dataDxfId="26">
      <calculatedColumnFormula>IF(Table1323[[#This Row],[Lev Ret]]="",Table1323[[#This Row],[Nat Bet]]*-1,O7-N7)</calculatedColumnFormula>
    </tableColumn>
    <tableColumn id="4" xr3:uid="{36FFAB61-5B34-4FF8-96D6-D1B9C6123B0C}" name="Day" dataDxfId="25">
      <calculatedColumnFormula>TEXT(Table1323[[#This Row],[Date]],"DDD")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E6685-E611-4F92-80C5-6060F0377D71}">
  <sheetPr>
    <tabColor rgb="FF00B050"/>
    <pageSetUpPr fitToPage="1"/>
  </sheetPr>
  <dimension ref="A1:Q694"/>
  <sheetViews>
    <sheetView showGridLines="0" tabSelected="1" zoomScale="90" zoomScaleNormal="90" workbookViewId="0">
      <pane xSplit="23220" ySplit="3390" topLeftCell="I663" activePane="bottomLeft"/>
      <selection sqref="A1:X1048576"/>
      <selection pane="topRight" sqref="A1:DK1048576"/>
      <selection pane="bottomLeft" activeCell="S659" sqref="S659"/>
      <selection pane="bottomRight" activeCell="Q678" sqref="Q678"/>
    </sheetView>
  </sheetViews>
  <sheetFormatPr defaultRowHeight="15" x14ac:dyDescent="0.25"/>
  <cols>
    <col min="1" max="1" width="11.140625" style="3" customWidth="1"/>
    <col min="2" max="2" width="9.140625" style="3" customWidth="1"/>
    <col min="3" max="3" width="13.42578125" style="3" customWidth="1"/>
    <col min="4" max="4" width="5" style="3" customWidth="1"/>
    <col min="5" max="5" width="5" style="6" customWidth="1"/>
    <col min="6" max="6" width="15.5703125" style="3" customWidth="1"/>
    <col min="7" max="7" width="7.140625" style="3" customWidth="1"/>
    <col min="8" max="8" width="6.42578125" style="3" customWidth="1"/>
    <col min="9" max="9" width="14" style="3" customWidth="1"/>
    <col min="10" max="10" width="6.7109375" style="3" customWidth="1"/>
    <col min="11" max="11" width="8.42578125" customWidth="1"/>
    <col min="12" max="12" width="9" customWidth="1"/>
    <col min="13" max="13" width="9.140625" customWidth="1"/>
    <col min="14" max="14" width="8.7109375" customWidth="1"/>
    <col min="15" max="15" width="9.85546875" customWidth="1"/>
    <col min="16" max="16" width="12.5703125" customWidth="1"/>
    <col min="17" max="17" width="7.140625" customWidth="1"/>
    <col min="18" max="16384" width="9.140625" style="3"/>
  </cols>
  <sheetData>
    <row r="1" spans="1:17" ht="15.75" x14ac:dyDescent="0.25">
      <c r="A1" s="1"/>
      <c r="B1" s="1"/>
      <c r="C1" s="1"/>
      <c r="D1" s="2"/>
      <c r="E1" s="1"/>
      <c r="F1" s="1"/>
      <c r="G1" s="1"/>
      <c r="H1" s="1"/>
      <c r="I1" s="1"/>
      <c r="J1" s="1"/>
      <c r="K1" s="3"/>
      <c r="L1" s="3"/>
      <c r="M1" s="3"/>
    </row>
    <row r="2" spans="1:17" ht="7.5" customHeight="1" x14ac:dyDescent="0.25">
      <c r="A2" s="1"/>
      <c r="B2" s="1"/>
      <c r="C2" s="1"/>
      <c r="D2" s="49" t="s">
        <v>66</v>
      </c>
      <c r="E2" s="49"/>
      <c r="F2" s="49"/>
      <c r="G2" s="49"/>
      <c r="H2" s="49"/>
      <c r="I2" s="49"/>
      <c r="J2" s="50"/>
      <c r="K2" s="3"/>
      <c r="L2" s="3"/>
      <c r="M2" s="3"/>
    </row>
    <row r="3" spans="1:17" ht="15.75" customHeight="1" x14ac:dyDescent="0.25">
      <c r="A3" s="1"/>
      <c r="B3" s="1"/>
      <c r="C3" s="1"/>
      <c r="D3" s="49"/>
      <c r="E3" s="49"/>
      <c r="F3" s="49"/>
      <c r="G3" s="49"/>
      <c r="H3" s="49"/>
      <c r="I3" s="49"/>
      <c r="J3" s="50"/>
      <c r="K3" s="3"/>
      <c r="L3" s="3"/>
      <c r="M3" s="3"/>
      <c r="N3" s="3"/>
      <c r="O3" s="3"/>
      <c r="P3" s="3"/>
      <c r="Q3" s="3"/>
    </row>
    <row r="4" spans="1:17" ht="19.5" customHeight="1" x14ac:dyDescent="0.3">
      <c r="A4" s="1"/>
      <c r="B4" s="1"/>
      <c r="C4" s="1"/>
      <c r="D4" s="34" t="s">
        <v>520</v>
      </c>
      <c r="E4" s="1"/>
      <c r="F4" s="1"/>
      <c r="G4" s="1"/>
      <c r="H4" s="1"/>
      <c r="I4" s="1"/>
      <c r="J4" s="50"/>
      <c r="K4" s="3"/>
      <c r="L4" s="3"/>
      <c r="M4" s="3"/>
      <c r="N4" s="51" t="s">
        <v>0</v>
      </c>
      <c r="O4" s="51"/>
      <c r="P4" s="51"/>
      <c r="Q4" s="3"/>
    </row>
    <row r="5" spans="1:17" ht="6.75" customHeight="1" x14ac:dyDescent="0.25">
      <c r="E5" s="3"/>
      <c r="K5" s="3"/>
      <c r="L5" s="3"/>
      <c r="M5" s="3"/>
      <c r="N5" s="3"/>
      <c r="O5" s="3"/>
      <c r="P5" s="3"/>
      <c r="Q5" s="3"/>
    </row>
    <row r="6" spans="1:17" s="4" customFormat="1" ht="56.25" customHeight="1" x14ac:dyDescent="0.25">
      <c r="A6" s="42" t="s">
        <v>1</v>
      </c>
      <c r="B6" s="43" t="s">
        <v>2</v>
      </c>
      <c r="C6" s="43" t="s">
        <v>3</v>
      </c>
      <c r="D6" s="43" t="s">
        <v>4</v>
      </c>
      <c r="E6" s="43" t="s">
        <v>5</v>
      </c>
      <c r="F6" s="43" t="s">
        <v>6</v>
      </c>
      <c r="G6" s="43" t="s">
        <v>20</v>
      </c>
      <c r="H6" s="43" t="s">
        <v>21</v>
      </c>
      <c r="I6" s="44" t="s">
        <v>453</v>
      </c>
      <c r="J6" s="43" t="s">
        <v>62</v>
      </c>
      <c r="K6" s="44" t="s">
        <v>7</v>
      </c>
      <c r="L6" s="45" t="s">
        <v>8</v>
      </c>
      <c r="M6" s="15" t="s">
        <v>9</v>
      </c>
      <c r="N6" s="46" t="s">
        <v>86</v>
      </c>
      <c r="O6" s="46" t="s">
        <v>87</v>
      </c>
      <c r="P6" s="46" t="s">
        <v>88</v>
      </c>
      <c r="Q6" s="47" t="s">
        <v>55</v>
      </c>
    </row>
    <row r="7" spans="1:17" x14ac:dyDescent="0.25">
      <c r="A7" s="20">
        <v>44779</v>
      </c>
      <c r="B7" s="21">
        <v>0.66319444444444442</v>
      </c>
      <c r="C7" s="21" t="s">
        <v>11</v>
      </c>
      <c r="D7" s="18">
        <v>7</v>
      </c>
      <c r="E7" s="18">
        <v>6</v>
      </c>
      <c r="F7" s="22" t="s">
        <v>271</v>
      </c>
      <c r="G7" s="22" t="s">
        <v>24</v>
      </c>
      <c r="H7" s="23"/>
      <c r="I7" s="23" t="s">
        <v>454</v>
      </c>
      <c r="J7" s="18" t="s">
        <v>64</v>
      </c>
      <c r="K7" s="19">
        <v>100</v>
      </c>
      <c r="L7" s="18" t="str">
        <f>IF(Table1323[[#This Row],[Fin]]&lt;&gt;"1st","",Table1323[[#This Row],[Div]]*Table1323[[#This Row],[Lev Bet]])</f>
        <v/>
      </c>
      <c r="M7" s="18">
        <f>IF(Table1323[[#This Row],[Lev Ret]]="",Table1323[[#This Row],[Lev Bet]]*-1,L7-K7)</f>
        <v>-100</v>
      </c>
      <c r="N7" s="24">
        <v>140</v>
      </c>
      <c r="O7" s="24" t="str">
        <f>IF(Table1323[[#This Row],[Fin]]&lt;&gt;"1st","",Table1323[[#This Row],[Div]]*Table1323[[#This Row],[Nat Bet]])</f>
        <v/>
      </c>
      <c r="P7" s="24">
        <f>IF(Table1323[[#This Row],[Lev Ret]]="",Table1323[[#This Row],[Nat Bet]]*-1,O7-N7)</f>
        <v>-140</v>
      </c>
      <c r="Q7" s="18" t="str">
        <f>TEXT(Table1323[[#This Row],[Date]],"DDD")</f>
        <v>Sat</v>
      </c>
    </row>
    <row r="8" spans="1:17" x14ac:dyDescent="0.25">
      <c r="A8" s="20">
        <v>44786</v>
      </c>
      <c r="B8" s="21">
        <v>0.50694444444444442</v>
      </c>
      <c r="C8" s="21" t="s">
        <v>69</v>
      </c>
      <c r="D8" s="18">
        <v>1</v>
      </c>
      <c r="E8" s="18">
        <v>7</v>
      </c>
      <c r="F8" s="22" t="s">
        <v>272</v>
      </c>
      <c r="G8" s="22" t="s">
        <v>22</v>
      </c>
      <c r="H8" s="23">
        <v>2.7</v>
      </c>
      <c r="I8" s="23" t="s">
        <v>454</v>
      </c>
      <c r="J8" s="18" t="s">
        <v>64</v>
      </c>
      <c r="K8" s="19">
        <v>100</v>
      </c>
      <c r="L8" s="18">
        <f>IF(Table1323[[#This Row],[Fin]]&lt;&gt;"1st","",Table1323[[#This Row],[Div]]*Table1323[[#This Row],[Lev Bet]])</f>
        <v>270</v>
      </c>
      <c r="M8" s="18">
        <f>IF(Table1323[[#This Row],[Lev Ret]]="",Table1323[[#This Row],[Lev Bet]]*-1,L8-K8)</f>
        <v>170</v>
      </c>
      <c r="N8" s="24">
        <v>140</v>
      </c>
      <c r="O8" s="24">
        <f>IF(Table1323[[#This Row],[Fin]]&lt;&gt;"1st","",Table1323[[#This Row],[Div]]*Table1323[[#This Row],[Nat Bet]])</f>
        <v>378</v>
      </c>
      <c r="P8" s="24">
        <f>IF(Table1323[[#This Row],[Lev Ret]]="",Table1323[[#This Row],[Nat Bet]]*-1,O8-N8)</f>
        <v>238</v>
      </c>
      <c r="Q8" s="18" t="str">
        <f>TEXT(Table1323[[#This Row],[Date]],"DDD")</f>
        <v>Sat</v>
      </c>
    </row>
    <row r="9" spans="1:17" x14ac:dyDescent="0.25">
      <c r="A9" s="20">
        <v>44786</v>
      </c>
      <c r="B9" s="21">
        <v>0.53125</v>
      </c>
      <c r="C9" s="21" t="s">
        <v>69</v>
      </c>
      <c r="D9" s="18">
        <v>2</v>
      </c>
      <c r="E9" s="18">
        <v>12</v>
      </c>
      <c r="F9" s="22" t="s">
        <v>273</v>
      </c>
      <c r="G9" s="22"/>
      <c r="H9" s="23"/>
      <c r="I9" s="23" t="s">
        <v>454</v>
      </c>
      <c r="J9" s="18" t="s">
        <v>64</v>
      </c>
      <c r="K9" s="19">
        <v>100</v>
      </c>
      <c r="L9" s="18" t="str">
        <f>IF(Table1323[[#This Row],[Fin]]&lt;&gt;"1st","",Table1323[[#This Row],[Div]]*Table1323[[#This Row],[Lev Bet]])</f>
        <v/>
      </c>
      <c r="M9" s="18">
        <f>IF(Table1323[[#This Row],[Lev Ret]]="",Table1323[[#This Row],[Lev Bet]]*-1,L9-K9)</f>
        <v>-100</v>
      </c>
      <c r="N9" s="24">
        <v>140</v>
      </c>
      <c r="O9" s="24" t="str">
        <f>IF(Table1323[[#This Row],[Fin]]&lt;&gt;"1st","",Table1323[[#This Row],[Div]]*Table1323[[#This Row],[Nat Bet]])</f>
        <v/>
      </c>
      <c r="P9" s="24">
        <f>IF(Table1323[[#This Row],[Lev Ret]]="",Table1323[[#This Row],[Nat Bet]]*-1,O9-N9)</f>
        <v>-140</v>
      </c>
      <c r="Q9" s="18" t="str">
        <f>TEXT(Table1323[[#This Row],[Date]],"DDD")</f>
        <v>Sat</v>
      </c>
    </row>
    <row r="10" spans="1:17" x14ac:dyDescent="0.25">
      <c r="A10" s="20">
        <v>44786</v>
      </c>
      <c r="B10" s="21">
        <v>0.54513888888888895</v>
      </c>
      <c r="C10" s="21" t="s">
        <v>12</v>
      </c>
      <c r="D10" s="18">
        <v>4</v>
      </c>
      <c r="E10" s="18">
        <v>6</v>
      </c>
      <c r="F10" s="22" t="s">
        <v>25</v>
      </c>
      <c r="G10" s="22" t="s">
        <v>22</v>
      </c>
      <c r="H10" s="23">
        <v>2.7</v>
      </c>
      <c r="I10" s="23" t="s">
        <v>454</v>
      </c>
      <c r="J10" s="18" t="s">
        <v>65</v>
      </c>
      <c r="K10" s="19">
        <v>100</v>
      </c>
      <c r="L10" s="18">
        <f>IF(Table1323[[#This Row],[Fin]]&lt;&gt;"1st","",Table1323[[#This Row],[Div]]*Table1323[[#This Row],[Lev Bet]])</f>
        <v>270</v>
      </c>
      <c r="M10" s="18">
        <f>IF(Table1323[[#This Row],[Lev Ret]]="",Table1323[[#This Row],[Lev Bet]]*-1,L10-K10)</f>
        <v>170</v>
      </c>
      <c r="N10" s="24">
        <v>140</v>
      </c>
      <c r="O10" s="24">
        <f>IF(Table1323[[#This Row],[Fin]]&lt;&gt;"1st","",Table1323[[#This Row],[Div]]*Table1323[[#This Row],[Nat Bet]])</f>
        <v>378</v>
      </c>
      <c r="P10" s="24">
        <f>IF(Table1323[[#This Row],[Lev Ret]]="",Table1323[[#This Row],[Nat Bet]]*-1,O10-N10)</f>
        <v>238</v>
      </c>
      <c r="Q10" s="18" t="str">
        <f>TEXT(Table1323[[#This Row],[Date]],"DDD")</f>
        <v>Sat</v>
      </c>
    </row>
    <row r="11" spans="1:17" x14ac:dyDescent="0.25">
      <c r="A11" s="20">
        <v>44786</v>
      </c>
      <c r="B11" s="21">
        <v>0.55555555555555558</v>
      </c>
      <c r="C11" s="21" t="s">
        <v>69</v>
      </c>
      <c r="D11" s="18">
        <v>3</v>
      </c>
      <c r="E11" s="18">
        <v>2</v>
      </c>
      <c r="F11" s="22" t="s">
        <v>274</v>
      </c>
      <c r="G11" s="22"/>
      <c r="H11" s="23"/>
      <c r="I11" s="23" t="s">
        <v>454</v>
      </c>
      <c r="J11" s="18" t="s">
        <v>64</v>
      </c>
      <c r="K11" s="19">
        <v>100</v>
      </c>
      <c r="L11" s="18" t="str">
        <f>IF(Table1323[[#This Row],[Fin]]&lt;&gt;"1st","",Table1323[[#This Row],[Div]]*Table1323[[#This Row],[Lev Bet]])</f>
        <v/>
      </c>
      <c r="M11" s="18">
        <f>IF(Table1323[[#This Row],[Lev Ret]]="",Table1323[[#This Row],[Lev Bet]]*-1,L11-K11)</f>
        <v>-100</v>
      </c>
      <c r="N11" s="24">
        <v>140</v>
      </c>
      <c r="O11" s="24" t="str">
        <f>IF(Table1323[[#This Row],[Fin]]&lt;&gt;"1st","",Table1323[[#This Row],[Div]]*Table1323[[#This Row],[Nat Bet]])</f>
        <v/>
      </c>
      <c r="P11" s="24">
        <f>IF(Table1323[[#This Row],[Lev Ret]]="",Table1323[[#This Row],[Nat Bet]]*-1,O11-N11)</f>
        <v>-140</v>
      </c>
      <c r="Q11" s="18" t="str">
        <f>TEXT(Table1323[[#This Row],[Date]],"DDD")</f>
        <v>Sat</v>
      </c>
    </row>
    <row r="12" spans="1:17" x14ac:dyDescent="0.25">
      <c r="A12" s="20">
        <v>44786</v>
      </c>
      <c r="B12" s="21">
        <v>0.64930555555555558</v>
      </c>
      <c r="C12" s="21" t="s">
        <v>12</v>
      </c>
      <c r="D12" s="18">
        <v>8</v>
      </c>
      <c r="E12" s="18">
        <v>5</v>
      </c>
      <c r="F12" s="22" t="s">
        <v>138</v>
      </c>
      <c r="G12" s="22"/>
      <c r="H12" s="23"/>
      <c r="I12" s="23" t="s">
        <v>454</v>
      </c>
      <c r="J12" s="18" t="s">
        <v>65</v>
      </c>
      <c r="K12" s="19">
        <v>100</v>
      </c>
      <c r="L12" s="18" t="str">
        <f>IF(Table1323[[#This Row],[Fin]]&lt;&gt;"1st","",Table1323[[#This Row],[Div]]*Table1323[[#This Row],[Lev Bet]])</f>
        <v/>
      </c>
      <c r="M12" s="18">
        <f>IF(Table1323[[#This Row],[Lev Ret]]="",Table1323[[#This Row],[Lev Bet]]*-1,L12-K12)</f>
        <v>-100</v>
      </c>
      <c r="N12" s="24">
        <v>140</v>
      </c>
      <c r="O12" s="24" t="str">
        <f>IF(Table1323[[#This Row],[Fin]]&lt;&gt;"1st","",Table1323[[#This Row],[Div]]*Table1323[[#This Row],[Nat Bet]])</f>
        <v/>
      </c>
      <c r="P12" s="24">
        <f>IF(Table1323[[#This Row],[Lev Ret]]="",Table1323[[#This Row],[Nat Bet]]*-1,O12-N12)</f>
        <v>-140</v>
      </c>
      <c r="Q12" s="18" t="str">
        <f>TEXT(Table1323[[#This Row],[Date]],"DDD")</f>
        <v>Sat</v>
      </c>
    </row>
    <row r="13" spans="1:17" x14ac:dyDescent="0.25">
      <c r="A13" s="20">
        <v>44786</v>
      </c>
      <c r="B13" s="21">
        <v>0.67708333333333337</v>
      </c>
      <c r="C13" s="21" t="s">
        <v>12</v>
      </c>
      <c r="D13" s="18">
        <v>9</v>
      </c>
      <c r="E13" s="18">
        <v>8</v>
      </c>
      <c r="F13" s="22" t="s">
        <v>115</v>
      </c>
      <c r="G13" s="22" t="s">
        <v>22</v>
      </c>
      <c r="H13" s="23">
        <v>2.6</v>
      </c>
      <c r="I13" s="23" t="s">
        <v>454</v>
      </c>
      <c r="J13" s="18" t="s">
        <v>65</v>
      </c>
      <c r="K13" s="19">
        <v>100</v>
      </c>
      <c r="L13" s="18">
        <f>IF(Table1323[[#This Row],[Fin]]&lt;&gt;"1st","",Table1323[[#This Row],[Div]]*Table1323[[#This Row],[Lev Bet]])</f>
        <v>260</v>
      </c>
      <c r="M13" s="18">
        <f>IF(Table1323[[#This Row],[Lev Ret]]="",Table1323[[#This Row],[Lev Bet]]*-1,L13-K13)</f>
        <v>160</v>
      </c>
      <c r="N13" s="24">
        <v>140</v>
      </c>
      <c r="O13" s="24">
        <f>IF(Table1323[[#This Row],[Fin]]&lt;&gt;"1st","",Table1323[[#This Row],[Div]]*Table1323[[#This Row],[Nat Bet]])</f>
        <v>364</v>
      </c>
      <c r="P13" s="24">
        <f>IF(Table1323[[#This Row],[Lev Ret]]="",Table1323[[#This Row],[Nat Bet]]*-1,O13-N13)</f>
        <v>224</v>
      </c>
      <c r="Q13" s="18" t="str">
        <f>TEXT(Table1323[[#This Row],[Date]],"DDD")</f>
        <v>Sat</v>
      </c>
    </row>
    <row r="14" spans="1:17" x14ac:dyDescent="0.25">
      <c r="A14" s="20">
        <v>44793</v>
      </c>
      <c r="B14" s="21">
        <v>0.70833333333333337</v>
      </c>
      <c r="C14" s="21" t="s">
        <v>14</v>
      </c>
      <c r="D14" s="18">
        <v>10</v>
      </c>
      <c r="E14" s="18">
        <v>11</v>
      </c>
      <c r="F14" s="22" t="s">
        <v>275</v>
      </c>
      <c r="G14" s="22"/>
      <c r="H14" s="23"/>
      <c r="I14" s="23" t="s">
        <v>454</v>
      </c>
      <c r="J14" s="18" t="s">
        <v>65</v>
      </c>
      <c r="K14" s="19">
        <v>100</v>
      </c>
      <c r="L14" s="18" t="str">
        <f>IF(Table1323[[#This Row],[Fin]]&lt;&gt;"1st","",Table1323[[#This Row],[Div]]*Table1323[[#This Row],[Lev Bet]])</f>
        <v/>
      </c>
      <c r="M14" s="18">
        <f>IF(Table1323[[#This Row],[Lev Ret]]="",Table1323[[#This Row],[Lev Bet]]*-1,L14-K14)</f>
        <v>-100</v>
      </c>
      <c r="N14" s="24">
        <v>140</v>
      </c>
      <c r="O14" s="24" t="str">
        <f>IF(Table1323[[#This Row],[Fin]]&lt;&gt;"1st","",Table1323[[#This Row],[Div]]*Table1323[[#This Row],[Nat Bet]])</f>
        <v/>
      </c>
      <c r="P14" s="24">
        <f>IF(Table1323[[#This Row],[Lev Ret]]="",Table1323[[#This Row],[Nat Bet]]*-1,O14-N14)</f>
        <v>-140</v>
      </c>
      <c r="Q14" s="18" t="str">
        <f>TEXT(Table1323[[#This Row],[Date]],"DDD")</f>
        <v>Sat</v>
      </c>
    </row>
    <row r="15" spans="1:17" x14ac:dyDescent="0.25">
      <c r="A15" s="20">
        <v>44800</v>
      </c>
      <c r="B15" s="21">
        <v>0.54166666666666663</v>
      </c>
      <c r="C15" s="21" t="s">
        <v>69</v>
      </c>
      <c r="D15" s="18">
        <v>2</v>
      </c>
      <c r="E15" s="18">
        <v>5</v>
      </c>
      <c r="F15" s="22" t="s">
        <v>276</v>
      </c>
      <c r="G15" s="22" t="s">
        <v>22</v>
      </c>
      <c r="H15" s="23">
        <v>3</v>
      </c>
      <c r="I15" s="23" t="s">
        <v>454</v>
      </c>
      <c r="J15" s="18" t="s">
        <v>64</v>
      </c>
      <c r="K15" s="19">
        <v>100</v>
      </c>
      <c r="L15" s="18">
        <f>IF(Table1323[[#This Row],[Fin]]&lt;&gt;"1st","",Table1323[[#This Row],[Div]]*Table1323[[#This Row],[Lev Bet]])</f>
        <v>300</v>
      </c>
      <c r="M15" s="18">
        <f>IF(Table1323[[#This Row],[Lev Ret]]="",Table1323[[#This Row],[Lev Bet]]*-1,L15-K15)</f>
        <v>200</v>
      </c>
      <c r="N15" s="24">
        <v>150</v>
      </c>
      <c r="O15" s="24">
        <f>IF(Table1323[[#This Row],[Fin]]&lt;&gt;"1st","",Table1323[[#This Row],[Div]]*Table1323[[#This Row],[Nat Bet]])</f>
        <v>450</v>
      </c>
      <c r="P15" s="24">
        <f>IF(Table1323[[#This Row],[Lev Ret]]="",Table1323[[#This Row],[Nat Bet]]*-1,O15-N15)</f>
        <v>300</v>
      </c>
      <c r="Q15" s="18" t="str">
        <f>TEXT(Table1323[[#This Row],[Date]],"DDD")</f>
        <v>Sat</v>
      </c>
    </row>
    <row r="16" spans="1:17" x14ac:dyDescent="0.25">
      <c r="A16" s="20">
        <v>44807</v>
      </c>
      <c r="B16" s="21">
        <v>0.55902777777777779</v>
      </c>
      <c r="C16" s="21" t="s">
        <v>14</v>
      </c>
      <c r="D16" s="18">
        <v>4</v>
      </c>
      <c r="E16" s="18">
        <v>9</v>
      </c>
      <c r="F16" s="22" t="s">
        <v>277</v>
      </c>
      <c r="G16" s="22"/>
      <c r="H16" s="23"/>
      <c r="I16" s="23" t="s">
        <v>454</v>
      </c>
      <c r="J16" s="18" t="s">
        <v>65</v>
      </c>
      <c r="K16" s="19">
        <v>100</v>
      </c>
      <c r="L16" s="18" t="str">
        <f>IF(Table1323[[#This Row],[Fin]]&lt;&gt;"1st","",Table1323[[#This Row],[Div]]*Table1323[[#This Row],[Lev Bet]])</f>
        <v/>
      </c>
      <c r="M16" s="18">
        <f>IF(Table1323[[#This Row],[Lev Ret]]="",Table1323[[#This Row],[Lev Bet]]*-1,L16-K16)</f>
        <v>-100</v>
      </c>
      <c r="N16" s="24">
        <v>140</v>
      </c>
      <c r="O16" s="24" t="str">
        <f>IF(Table1323[[#This Row],[Fin]]&lt;&gt;"1st","",Table1323[[#This Row],[Div]]*Table1323[[#This Row],[Nat Bet]])</f>
        <v/>
      </c>
      <c r="P16" s="24">
        <f>IF(Table1323[[#This Row],[Lev Ret]]="",Table1323[[#This Row],[Nat Bet]]*-1,O16-N16)</f>
        <v>-140</v>
      </c>
      <c r="Q16" s="18" t="str">
        <f>TEXT(Table1323[[#This Row],[Date]],"DDD")</f>
        <v>Sat</v>
      </c>
    </row>
    <row r="17" spans="1:17" x14ac:dyDescent="0.25">
      <c r="A17" s="20">
        <v>44811</v>
      </c>
      <c r="B17" s="21">
        <v>0.61458333333333337</v>
      </c>
      <c r="C17" s="21" t="s">
        <v>16</v>
      </c>
      <c r="D17" s="18">
        <v>3</v>
      </c>
      <c r="E17" s="18">
        <v>7</v>
      </c>
      <c r="F17" s="22" t="s">
        <v>278</v>
      </c>
      <c r="G17" s="22" t="s">
        <v>23</v>
      </c>
      <c r="H17" s="23"/>
      <c r="I17" s="23" t="s">
        <v>454</v>
      </c>
      <c r="J17" s="18" t="s">
        <v>64</v>
      </c>
      <c r="K17" s="19">
        <v>100</v>
      </c>
      <c r="L17" s="18" t="str">
        <f>IF(Table1323[[#This Row],[Fin]]&lt;&gt;"1st","",Table1323[[#This Row],[Div]]*Table1323[[#This Row],[Lev Bet]])</f>
        <v/>
      </c>
      <c r="M17" s="18">
        <f>IF(Table1323[[#This Row],[Lev Ret]]="",Table1323[[#This Row],[Lev Bet]]*-1,L17-K17)</f>
        <v>-100</v>
      </c>
      <c r="N17" s="24">
        <v>110</v>
      </c>
      <c r="O17" s="24" t="str">
        <f>IF(Table1323[[#This Row],[Fin]]&lt;&gt;"1st","",Table1323[[#This Row],[Div]]*Table1323[[#This Row],[Nat Bet]])</f>
        <v/>
      </c>
      <c r="P17" s="24">
        <f>IF(Table1323[[#This Row],[Lev Ret]]="",Table1323[[#This Row],[Nat Bet]]*-1,O17-N17)</f>
        <v>-110</v>
      </c>
      <c r="Q17" s="18" t="str">
        <f>TEXT(Table1323[[#This Row],[Date]],"DDD")</f>
        <v>Wed</v>
      </c>
    </row>
    <row r="18" spans="1:17" x14ac:dyDescent="0.25">
      <c r="A18" s="20">
        <v>44811</v>
      </c>
      <c r="B18" s="21">
        <v>0.66319444444444442</v>
      </c>
      <c r="C18" s="21" t="s">
        <v>16</v>
      </c>
      <c r="D18" s="18">
        <v>5</v>
      </c>
      <c r="E18" s="18">
        <v>9</v>
      </c>
      <c r="F18" s="22" t="s">
        <v>279</v>
      </c>
      <c r="G18" s="22" t="s">
        <v>23</v>
      </c>
      <c r="H18" s="23"/>
      <c r="I18" s="23" t="s">
        <v>454</v>
      </c>
      <c r="J18" s="18" t="s">
        <v>64</v>
      </c>
      <c r="K18" s="19">
        <v>100</v>
      </c>
      <c r="L18" s="18" t="str">
        <f>IF(Table1323[[#This Row],[Fin]]&lt;&gt;"1st","",Table1323[[#This Row],[Div]]*Table1323[[#This Row],[Lev Bet]])</f>
        <v/>
      </c>
      <c r="M18" s="18">
        <f>IF(Table1323[[#This Row],[Lev Ret]]="",Table1323[[#This Row],[Lev Bet]]*-1,L18-K18)</f>
        <v>-100</v>
      </c>
      <c r="N18" s="24">
        <v>110</v>
      </c>
      <c r="O18" s="24" t="str">
        <f>IF(Table1323[[#This Row],[Fin]]&lt;&gt;"1st","",Table1323[[#This Row],[Div]]*Table1323[[#This Row],[Nat Bet]])</f>
        <v/>
      </c>
      <c r="P18" s="24">
        <f>IF(Table1323[[#This Row],[Lev Ret]]="",Table1323[[#This Row],[Nat Bet]]*-1,O18-N18)</f>
        <v>-110</v>
      </c>
      <c r="Q18" s="18" t="str">
        <f>TEXT(Table1323[[#This Row],[Date]],"DDD")</f>
        <v>Wed</v>
      </c>
    </row>
    <row r="19" spans="1:17" x14ac:dyDescent="0.25">
      <c r="A19" s="20">
        <v>44814</v>
      </c>
      <c r="B19" s="21">
        <v>0.69097222222222221</v>
      </c>
      <c r="C19" s="21" t="s">
        <v>12</v>
      </c>
      <c r="D19" s="18">
        <v>9</v>
      </c>
      <c r="E19" s="18">
        <v>10</v>
      </c>
      <c r="F19" s="22" t="s">
        <v>280</v>
      </c>
      <c r="G19" s="22" t="s">
        <v>22</v>
      </c>
      <c r="H19" s="23">
        <v>2.7</v>
      </c>
      <c r="I19" s="23" t="s">
        <v>454</v>
      </c>
      <c r="J19" s="18" t="s">
        <v>65</v>
      </c>
      <c r="K19" s="19">
        <v>100</v>
      </c>
      <c r="L19" s="18">
        <f>IF(Table1323[[#This Row],[Fin]]&lt;&gt;"1st","",Table1323[[#This Row],[Div]]*Table1323[[#This Row],[Lev Bet]])</f>
        <v>270</v>
      </c>
      <c r="M19" s="18">
        <f>IF(Table1323[[#This Row],[Lev Ret]]="",Table1323[[#This Row],[Lev Bet]]*-1,L19-K19)</f>
        <v>170</v>
      </c>
      <c r="N19" s="24">
        <v>140</v>
      </c>
      <c r="O19" s="24">
        <f>IF(Table1323[[#This Row],[Fin]]&lt;&gt;"1st","",Table1323[[#This Row],[Div]]*Table1323[[#This Row],[Nat Bet]])</f>
        <v>378</v>
      </c>
      <c r="P19" s="24">
        <f>IF(Table1323[[#This Row],[Lev Ret]]="",Table1323[[#This Row],[Nat Bet]]*-1,O19-N19)</f>
        <v>238</v>
      </c>
      <c r="Q19" s="18" t="str">
        <f>TEXT(Table1323[[#This Row],[Date]],"DDD")</f>
        <v>Sat</v>
      </c>
    </row>
    <row r="20" spans="1:17" x14ac:dyDescent="0.25">
      <c r="A20" s="20">
        <v>44818</v>
      </c>
      <c r="B20" s="21">
        <v>0.57361111111111118</v>
      </c>
      <c r="C20" s="21" t="s">
        <v>10</v>
      </c>
      <c r="D20" s="18">
        <v>3</v>
      </c>
      <c r="E20" s="18">
        <v>5</v>
      </c>
      <c r="F20" s="22" t="s">
        <v>281</v>
      </c>
      <c r="G20" s="22"/>
      <c r="H20" s="23"/>
      <c r="I20" s="23" t="s">
        <v>454</v>
      </c>
      <c r="J20" s="18" t="s">
        <v>63</v>
      </c>
      <c r="K20" s="19">
        <v>100</v>
      </c>
      <c r="L20" s="18" t="str">
        <f>IF(Table1323[[#This Row],[Fin]]&lt;&gt;"1st","",Table1323[[#This Row],[Div]]*Table1323[[#This Row],[Lev Bet]])</f>
        <v/>
      </c>
      <c r="M20" s="18">
        <f>IF(Table1323[[#This Row],[Lev Ret]]="",Table1323[[#This Row],[Lev Bet]]*-1,L20-K20)</f>
        <v>-100</v>
      </c>
      <c r="N20" s="24">
        <v>100</v>
      </c>
      <c r="O20" s="24" t="str">
        <f>IF(Table1323[[#This Row],[Fin]]&lt;&gt;"1st","",Table1323[[#This Row],[Div]]*Table1323[[#This Row],[Nat Bet]])</f>
        <v/>
      </c>
      <c r="P20" s="24">
        <f>IF(Table1323[[#This Row],[Lev Ret]]="",Table1323[[#This Row],[Nat Bet]]*-1,O20-N20)</f>
        <v>-100</v>
      </c>
      <c r="Q20" s="18" t="str">
        <f>TEXT(Table1323[[#This Row],[Date]],"DDD")</f>
        <v>Wed</v>
      </c>
    </row>
    <row r="21" spans="1:17" x14ac:dyDescent="0.25">
      <c r="A21" s="20">
        <v>44818</v>
      </c>
      <c r="B21" s="21">
        <v>0.63888888888888895</v>
      </c>
      <c r="C21" s="21" t="s">
        <v>16</v>
      </c>
      <c r="D21" s="18">
        <v>5</v>
      </c>
      <c r="E21" s="18">
        <v>14</v>
      </c>
      <c r="F21" s="22" t="s">
        <v>282</v>
      </c>
      <c r="G21" s="22" t="s">
        <v>22</v>
      </c>
      <c r="H21" s="23">
        <v>3.3</v>
      </c>
      <c r="I21" s="23" t="s">
        <v>454</v>
      </c>
      <c r="J21" s="18" t="s">
        <v>64</v>
      </c>
      <c r="K21" s="19">
        <v>100</v>
      </c>
      <c r="L21" s="18">
        <f>IF(Table1323[[#This Row],[Fin]]&lt;&gt;"1st","",Table1323[[#This Row],[Div]]*Table1323[[#This Row],[Lev Bet]])</f>
        <v>330</v>
      </c>
      <c r="M21" s="18">
        <f>IF(Table1323[[#This Row],[Lev Ret]]="",Table1323[[#This Row],[Lev Bet]]*-1,L21-K21)</f>
        <v>230</v>
      </c>
      <c r="N21" s="24">
        <v>110</v>
      </c>
      <c r="O21" s="24">
        <f>IF(Table1323[[#This Row],[Fin]]&lt;&gt;"1st","",Table1323[[#This Row],[Div]]*Table1323[[#This Row],[Nat Bet]])</f>
        <v>363</v>
      </c>
      <c r="P21" s="24">
        <f>IF(Table1323[[#This Row],[Lev Ret]]="",Table1323[[#This Row],[Nat Bet]]*-1,O21-N21)</f>
        <v>253</v>
      </c>
      <c r="Q21" s="18" t="str">
        <f>TEXT(Table1323[[#This Row],[Date]],"DDD")</f>
        <v>Wed</v>
      </c>
    </row>
    <row r="22" spans="1:17" x14ac:dyDescent="0.25">
      <c r="A22" s="20">
        <v>44818</v>
      </c>
      <c r="B22" s="21">
        <v>0.6875</v>
      </c>
      <c r="C22" s="21" t="s">
        <v>16</v>
      </c>
      <c r="D22" s="18">
        <v>7</v>
      </c>
      <c r="E22" s="18">
        <v>6</v>
      </c>
      <c r="F22" s="22" t="s">
        <v>283</v>
      </c>
      <c r="G22" s="22" t="s">
        <v>22</v>
      </c>
      <c r="H22" s="23">
        <v>2.6</v>
      </c>
      <c r="I22" s="23" t="s">
        <v>454</v>
      </c>
      <c r="J22" s="18" t="s">
        <v>64</v>
      </c>
      <c r="K22" s="19">
        <v>100</v>
      </c>
      <c r="L22" s="18">
        <f>IF(Table1323[[#This Row],[Fin]]&lt;&gt;"1st","",Table1323[[#This Row],[Div]]*Table1323[[#This Row],[Lev Bet]])</f>
        <v>260</v>
      </c>
      <c r="M22" s="18">
        <f>IF(Table1323[[#This Row],[Lev Ret]]="",Table1323[[#This Row],[Lev Bet]]*-1,L22-K22)</f>
        <v>160</v>
      </c>
      <c r="N22" s="24">
        <v>110</v>
      </c>
      <c r="O22" s="24">
        <f>IF(Table1323[[#This Row],[Fin]]&lt;&gt;"1st","",Table1323[[#This Row],[Div]]*Table1323[[#This Row],[Nat Bet]])</f>
        <v>286</v>
      </c>
      <c r="P22" s="24">
        <f>IF(Table1323[[#This Row],[Lev Ret]]="",Table1323[[#This Row],[Nat Bet]]*-1,O22-N22)</f>
        <v>176</v>
      </c>
      <c r="Q22" s="18" t="str">
        <f>TEXT(Table1323[[#This Row],[Date]],"DDD")</f>
        <v>Wed</v>
      </c>
    </row>
    <row r="23" spans="1:17" x14ac:dyDescent="0.25">
      <c r="A23" s="20">
        <v>44821</v>
      </c>
      <c r="B23" s="21">
        <v>0.61111111111111105</v>
      </c>
      <c r="C23" s="21" t="s">
        <v>14</v>
      </c>
      <c r="D23" s="18">
        <v>6</v>
      </c>
      <c r="E23" s="18">
        <v>5</v>
      </c>
      <c r="F23" s="22" t="s">
        <v>284</v>
      </c>
      <c r="G23" s="22" t="s">
        <v>22</v>
      </c>
      <c r="H23" s="23">
        <v>2.1</v>
      </c>
      <c r="I23" s="23" t="s">
        <v>454</v>
      </c>
      <c r="J23" s="18" t="s">
        <v>65</v>
      </c>
      <c r="K23" s="19">
        <v>100</v>
      </c>
      <c r="L23" s="18">
        <f>IF(Table1323[[#This Row],[Fin]]&lt;&gt;"1st","",Table1323[[#This Row],[Div]]*Table1323[[#This Row],[Lev Bet]])</f>
        <v>210</v>
      </c>
      <c r="M23" s="18">
        <f>IF(Table1323[[#This Row],[Lev Ret]]="",Table1323[[#This Row],[Lev Bet]]*-1,L23-K23)</f>
        <v>110</v>
      </c>
      <c r="N23" s="24">
        <v>140</v>
      </c>
      <c r="O23" s="24">
        <f>IF(Table1323[[#This Row],[Fin]]&lt;&gt;"1st","",Table1323[[#This Row],[Div]]*Table1323[[#This Row],[Nat Bet]])</f>
        <v>294</v>
      </c>
      <c r="P23" s="24">
        <f>IF(Table1323[[#This Row],[Lev Ret]]="",Table1323[[#This Row],[Nat Bet]]*-1,O23-N23)</f>
        <v>154</v>
      </c>
      <c r="Q23" s="18" t="str">
        <f>TEXT(Table1323[[#This Row],[Date]],"DDD")</f>
        <v>Sat</v>
      </c>
    </row>
    <row r="24" spans="1:17" x14ac:dyDescent="0.25">
      <c r="A24" s="20">
        <v>44825</v>
      </c>
      <c r="B24" s="21">
        <v>0.57152777777777775</v>
      </c>
      <c r="C24" s="21" t="s">
        <v>10</v>
      </c>
      <c r="D24" s="18">
        <v>2</v>
      </c>
      <c r="E24" s="18">
        <v>4</v>
      </c>
      <c r="F24" s="22" t="s">
        <v>285</v>
      </c>
      <c r="G24" s="22"/>
      <c r="H24" s="23"/>
      <c r="I24" s="23" t="s">
        <v>454</v>
      </c>
      <c r="J24" s="18" t="s">
        <v>63</v>
      </c>
      <c r="K24" s="19">
        <v>100</v>
      </c>
      <c r="L24" s="18" t="str">
        <f>IF(Table1323[[#This Row],[Fin]]&lt;&gt;"1st","",Table1323[[#This Row],[Div]]*Table1323[[#This Row],[Lev Bet]])</f>
        <v/>
      </c>
      <c r="M24" s="18">
        <f>IF(Table1323[[#This Row],[Lev Ret]]="",Table1323[[#This Row],[Lev Bet]]*-1,L24-K24)</f>
        <v>-100</v>
      </c>
      <c r="N24" s="24">
        <v>100</v>
      </c>
      <c r="O24" s="24" t="str">
        <f>IF(Table1323[[#This Row],[Fin]]&lt;&gt;"1st","",Table1323[[#This Row],[Div]]*Table1323[[#This Row],[Nat Bet]])</f>
        <v/>
      </c>
      <c r="P24" s="24">
        <f>IF(Table1323[[#This Row],[Lev Ret]]="",Table1323[[#This Row],[Nat Bet]]*-1,O24-N24)</f>
        <v>-100</v>
      </c>
      <c r="Q24" s="18" t="str">
        <f>TEXT(Table1323[[#This Row],[Date]],"DDD")</f>
        <v>Wed</v>
      </c>
    </row>
    <row r="25" spans="1:17" x14ac:dyDescent="0.25">
      <c r="A25" s="20">
        <v>44828</v>
      </c>
      <c r="B25" s="21">
        <v>0.59375</v>
      </c>
      <c r="C25" s="21" t="s">
        <v>12</v>
      </c>
      <c r="D25" s="18">
        <v>5</v>
      </c>
      <c r="E25" s="18">
        <v>15</v>
      </c>
      <c r="F25" s="22" t="s">
        <v>286</v>
      </c>
      <c r="G25" s="22"/>
      <c r="H25" s="23"/>
      <c r="I25" s="23" t="s">
        <v>454</v>
      </c>
      <c r="J25" s="18" t="s">
        <v>65</v>
      </c>
      <c r="K25" s="19">
        <v>100</v>
      </c>
      <c r="L25" s="18" t="str">
        <f>IF(Table1323[[#This Row],[Fin]]&lt;&gt;"1st","",Table1323[[#This Row],[Div]]*Table1323[[#This Row],[Lev Bet]])</f>
        <v/>
      </c>
      <c r="M25" s="18">
        <f>IF(Table1323[[#This Row],[Lev Ret]]="",Table1323[[#This Row],[Lev Bet]]*-1,L25-K25)</f>
        <v>-100</v>
      </c>
      <c r="N25" s="24">
        <v>140</v>
      </c>
      <c r="O25" s="24" t="str">
        <f>IF(Table1323[[#This Row],[Fin]]&lt;&gt;"1st","",Table1323[[#This Row],[Div]]*Table1323[[#This Row],[Nat Bet]])</f>
        <v/>
      </c>
      <c r="P25" s="24">
        <f>IF(Table1323[[#This Row],[Lev Ret]]="",Table1323[[#This Row],[Nat Bet]]*-1,O25-N25)</f>
        <v>-140</v>
      </c>
      <c r="Q25" s="18" t="str">
        <f>TEXT(Table1323[[#This Row],[Date]],"DDD")</f>
        <v>Sat</v>
      </c>
    </row>
    <row r="26" spans="1:17" x14ac:dyDescent="0.25">
      <c r="A26" s="20">
        <v>44829</v>
      </c>
      <c r="B26" s="21">
        <v>0.70486111111111116</v>
      </c>
      <c r="C26" s="21" t="s">
        <v>16</v>
      </c>
      <c r="D26" s="18">
        <v>8</v>
      </c>
      <c r="E26" s="18">
        <v>12</v>
      </c>
      <c r="F26" s="22" t="s">
        <v>287</v>
      </c>
      <c r="G26" s="22" t="s">
        <v>22</v>
      </c>
      <c r="H26" s="23">
        <v>8.4</v>
      </c>
      <c r="I26" s="23" t="s">
        <v>454</v>
      </c>
      <c r="J26" s="18" t="s">
        <v>64</v>
      </c>
      <c r="K26" s="19">
        <v>100</v>
      </c>
      <c r="L26" s="18">
        <f>IF(Table1323[[#This Row],[Fin]]&lt;&gt;"1st","",Table1323[[#This Row],[Div]]*Table1323[[#This Row],[Lev Bet]])</f>
        <v>840</v>
      </c>
      <c r="M26" s="18">
        <f>IF(Table1323[[#This Row],[Lev Ret]]="",Table1323[[#This Row],[Lev Bet]]*-1,L26-K26)</f>
        <v>740</v>
      </c>
      <c r="N26" s="24">
        <v>150</v>
      </c>
      <c r="O26" s="24">
        <f>IF(Table1323[[#This Row],[Fin]]&lt;&gt;"1st","",Table1323[[#This Row],[Div]]*Table1323[[#This Row],[Nat Bet]])</f>
        <v>1260</v>
      </c>
      <c r="P26" s="24">
        <f>IF(Table1323[[#This Row],[Lev Ret]]="",Table1323[[#This Row],[Nat Bet]]*-1,O26-N26)</f>
        <v>1110</v>
      </c>
      <c r="Q26" s="18" t="str">
        <f>TEXT(Table1323[[#This Row],[Date]],"DDD")</f>
        <v>Sun</v>
      </c>
    </row>
    <row r="27" spans="1:17" x14ac:dyDescent="0.25">
      <c r="A27" s="20">
        <v>44846</v>
      </c>
      <c r="B27" s="21">
        <v>0.5625</v>
      </c>
      <c r="C27" s="21" t="s">
        <v>69</v>
      </c>
      <c r="D27" s="18">
        <v>2</v>
      </c>
      <c r="E27" s="18">
        <v>9</v>
      </c>
      <c r="F27" s="22" t="s">
        <v>288</v>
      </c>
      <c r="G27" s="22" t="s">
        <v>22</v>
      </c>
      <c r="H27" s="23">
        <v>4.0999999999999996</v>
      </c>
      <c r="I27" s="23" t="s">
        <v>454</v>
      </c>
      <c r="J27" s="18" t="s">
        <v>64</v>
      </c>
      <c r="K27" s="19">
        <v>100</v>
      </c>
      <c r="L27" s="18">
        <f>IF(Table1323[[#This Row],[Fin]]&lt;&gt;"1st","",Table1323[[#This Row],[Div]]*Table1323[[#This Row],[Lev Bet]])</f>
        <v>409.99999999999994</v>
      </c>
      <c r="M27" s="18">
        <f>IF(Table1323[[#This Row],[Lev Ret]]="",Table1323[[#This Row],[Lev Bet]]*-1,L27-K27)</f>
        <v>309.99999999999994</v>
      </c>
      <c r="N27" s="24">
        <v>110</v>
      </c>
      <c r="O27" s="24">
        <f>IF(Table1323[[#This Row],[Fin]]&lt;&gt;"1st","",Table1323[[#This Row],[Div]]*Table1323[[#This Row],[Nat Bet]])</f>
        <v>450.99999999999994</v>
      </c>
      <c r="P27" s="24">
        <f>IF(Table1323[[#This Row],[Lev Ret]]="",Table1323[[#This Row],[Nat Bet]]*-1,O27-N27)</f>
        <v>340.99999999999994</v>
      </c>
      <c r="Q27" s="18" t="str">
        <f>TEXT(Table1323[[#This Row],[Date]],"DDD")</f>
        <v>Wed</v>
      </c>
    </row>
    <row r="28" spans="1:17" x14ac:dyDescent="0.25">
      <c r="A28" s="20">
        <v>44846</v>
      </c>
      <c r="B28" s="21">
        <v>0.58680555555555558</v>
      </c>
      <c r="C28" s="21" t="s">
        <v>69</v>
      </c>
      <c r="D28" s="18">
        <v>3</v>
      </c>
      <c r="E28" s="18">
        <v>13</v>
      </c>
      <c r="F28" s="22" t="s">
        <v>27</v>
      </c>
      <c r="G28" s="22" t="s">
        <v>22</v>
      </c>
      <c r="H28" s="23">
        <v>2.7</v>
      </c>
      <c r="I28" s="23" t="s">
        <v>454</v>
      </c>
      <c r="J28" s="18" t="s">
        <v>64</v>
      </c>
      <c r="K28" s="19">
        <v>100</v>
      </c>
      <c r="L28" s="18">
        <f>IF(Table1323[[#This Row],[Fin]]&lt;&gt;"1st","",Table1323[[#This Row],[Div]]*Table1323[[#This Row],[Lev Bet]])</f>
        <v>270</v>
      </c>
      <c r="M28" s="18">
        <f>IF(Table1323[[#This Row],[Lev Ret]]="",Table1323[[#This Row],[Lev Bet]]*-1,L28-K28)</f>
        <v>170</v>
      </c>
      <c r="N28" s="24">
        <v>110</v>
      </c>
      <c r="O28" s="24">
        <f>IF(Table1323[[#This Row],[Fin]]&lt;&gt;"1st","",Table1323[[#This Row],[Div]]*Table1323[[#This Row],[Nat Bet]])</f>
        <v>297</v>
      </c>
      <c r="P28" s="24">
        <f>IF(Table1323[[#This Row],[Lev Ret]]="",Table1323[[#This Row],[Nat Bet]]*-1,O28-N28)</f>
        <v>187</v>
      </c>
      <c r="Q28" s="18" t="str">
        <f>TEXT(Table1323[[#This Row],[Date]],"DDD")</f>
        <v>Wed</v>
      </c>
    </row>
    <row r="29" spans="1:17" x14ac:dyDescent="0.25">
      <c r="A29" s="20">
        <v>44849</v>
      </c>
      <c r="B29" s="21">
        <v>0.70138888888888884</v>
      </c>
      <c r="C29" s="21" t="s">
        <v>14</v>
      </c>
      <c r="D29" s="18">
        <v>8</v>
      </c>
      <c r="E29" s="18">
        <v>3</v>
      </c>
      <c r="F29" s="22" t="s">
        <v>289</v>
      </c>
      <c r="G29" s="22" t="s">
        <v>22</v>
      </c>
      <c r="H29" s="23">
        <v>7.5</v>
      </c>
      <c r="I29" s="23" t="s">
        <v>454</v>
      </c>
      <c r="J29" s="18" t="s">
        <v>65</v>
      </c>
      <c r="K29" s="19">
        <v>100</v>
      </c>
      <c r="L29" s="18">
        <f>IF(Table1323[[#This Row],[Fin]]&lt;&gt;"1st","",Table1323[[#This Row],[Div]]*Table1323[[#This Row],[Lev Bet]])</f>
        <v>750</v>
      </c>
      <c r="M29" s="18">
        <f>IF(Table1323[[#This Row],[Lev Ret]]="",Table1323[[#This Row],[Lev Bet]]*-1,L29-K29)</f>
        <v>650</v>
      </c>
      <c r="N29" s="24">
        <v>140</v>
      </c>
      <c r="O29" s="24">
        <f>IF(Table1323[[#This Row],[Fin]]&lt;&gt;"1st","",Table1323[[#This Row],[Div]]*Table1323[[#This Row],[Nat Bet]])</f>
        <v>1050</v>
      </c>
      <c r="P29" s="24">
        <f>IF(Table1323[[#This Row],[Lev Ret]]="",Table1323[[#This Row],[Nat Bet]]*-1,O29-N29)</f>
        <v>910</v>
      </c>
      <c r="Q29" s="18" t="str">
        <f>TEXT(Table1323[[#This Row],[Date]],"DDD")</f>
        <v>Sat</v>
      </c>
    </row>
    <row r="30" spans="1:17" x14ac:dyDescent="0.25">
      <c r="A30" s="20">
        <v>44853</v>
      </c>
      <c r="B30" s="21">
        <v>0.58333333333333337</v>
      </c>
      <c r="C30" s="21" t="s">
        <v>15</v>
      </c>
      <c r="D30" s="18">
        <v>2</v>
      </c>
      <c r="E30" s="18">
        <v>2</v>
      </c>
      <c r="F30" s="22" t="s">
        <v>290</v>
      </c>
      <c r="G30" s="22" t="s">
        <v>22</v>
      </c>
      <c r="H30" s="23">
        <v>1.75</v>
      </c>
      <c r="I30" s="23" t="s">
        <v>454</v>
      </c>
      <c r="J30" s="18" t="s">
        <v>65</v>
      </c>
      <c r="K30" s="19">
        <v>100</v>
      </c>
      <c r="L30" s="18">
        <f>IF(Table1323[[#This Row],[Fin]]&lt;&gt;"1st","",Table1323[[#This Row],[Div]]*Table1323[[#This Row],[Lev Bet]])</f>
        <v>175</v>
      </c>
      <c r="M30" s="18">
        <f>IF(Table1323[[#This Row],[Lev Ret]]="",Table1323[[#This Row],[Lev Bet]]*-1,L30-K30)</f>
        <v>75</v>
      </c>
      <c r="N30" s="24">
        <v>120</v>
      </c>
      <c r="O30" s="24">
        <f>IF(Table1323[[#This Row],[Fin]]&lt;&gt;"1st","",Table1323[[#This Row],[Div]]*Table1323[[#This Row],[Nat Bet]])</f>
        <v>210</v>
      </c>
      <c r="P30" s="24">
        <f>IF(Table1323[[#This Row],[Lev Ret]]="",Table1323[[#This Row],[Nat Bet]]*-1,O30-N30)</f>
        <v>90</v>
      </c>
      <c r="Q30" s="18" t="str">
        <f>TEXT(Table1323[[#This Row],[Date]],"DDD")</f>
        <v>Wed</v>
      </c>
    </row>
    <row r="31" spans="1:17" x14ac:dyDescent="0.25">
      <c r="A31" s="20">
        <v>44856</v>
      </c>
      <c r="B31" s="21">
        <v>0.59375</v>
      </c>
      <c r="C31" s="21" t="s">
        <v>14</v>
      </c>
      <c r="D31" s="18">
        <v>4</v>
      </c>
      <c r="E31" s="18">
        <v>6</v>
      </c>
      <c r="F31" s="22" t="s">
        <v>291</v>
      </c>
      <c r="G31" s="22"/>
      <c r="H31" s="23"/>
      <c r="I31" s="23" t="s">
        <v>454</v>
      </c>
      <c r="J31" s="18" t="s">
        <v>65</v>
      </c>
      <c r="K31" s="19">
        <v>100</v>
      </c>
      <c r="L31" s="18" t="str">
        <f>IF(Table1323[[#This Row],[Fin]]&lt;&gt;"1st","",Table1323[[#This Row],[Div]]*Table1323[[#This Row],[Lev Bet]])</f>
        <v/>
      </c>
      <c r="M31" s="18">
        <f>IF(Table1323[[#This Row],[Lev Ret]]="",Table1323[[#This Row],[Lev Bet]]*-1,L31-K31)</f>
        <v>-100</v>
      </c>
      <c r="N31" s="24">
        <v>140</v>
      </c>
      <c r="O31" s="24" t="str">
        <f>IF(Table1323[[#This Row],[Fin]]&lt;&gt;"1st","",Table1323[[#This Row],[Div]]*Table1323[[#This Row],[Nat Bet]])</f>
        <v/>
      </c>
      <c r="P31" s="24">
        <f>IF(Table1323[[#This Row],[Lev Ret]]="",Table1323[[#This Row],[Nat Bet]]*-1,O31-N31)</f>
        <v>-140</v>
      </c>
      <c r="Q31" s="18" t="str">
        <f>TEXT(Table1323[[#This Row],[Date]],"DDD")</f>
        <v>Sat</v>
      </c>
    </row>
    <row r="32" spans="1:17" x14ac:dyDescent="0.25">
      <c r="A32" s="20">
        <v>44856</v>
      </c>
      <c r="B32" s="21">
        <v>0.76388888888888884</v>
      </c>
      <c r="C32" s="21" t="s">
        <v>10</v>
      </c>
      <c r="D32" s="18">
        <v>10</v>
      </c>
      <c r="E32" s="18">
        <v>15</v>
      </c>
      <c r="F32" s="22" t="s">
        <v>292</v>
      </c>
      <c r="G32" s="22" t="s">
        <v>22</v>
      </c>
      <c r="H32" s="23">
        <v>2.4</v>
      </c>
      <c r="I32" s="23" t="s">
        <v>454</v>
      </c>
      <c r="J32" s="18" t="s">
        <v>63</v>
      </c>
      <c r="K32" s="19">
        <v>100</v>
      </c>
      <c r="L32" s="18">
        <f>IF(Table1323[[#This Row],[Fin]]&lt;&gt;"1st","",Table1323[[#This Row],[Div]]*Table1323[[#This Row],[Lev Bet]])</f>
        <v>240</v>
      </c>
      <c r="M32" s="18">
        <f>IF(Table1323[[#This Row],[Lev Ret]]="",Table1323[[#This Row],[Lev Bet]]*-1,L32-K32)</f>
        <v>140</v>
      </c>
      <c r="N32" s="24">
        <v>140</v>
      </c>
      <c r="O32" s="24">
        <f>IF(Table1323[[#This Row],[Fin]]&lt;&gt;"1st","",Table1323[[#This Row],[Div]]*Table1323[[#This Row],[Nat Bet]])</f>
        <v>336</v>
      </c>
      <c r="P32" s="24">
        <f>IF(Table1323[[#This Row],[Lev Ret]]="",Table1323[[#This Row],[Nat Bet]]*-1,O32-N32)</f>
        <v>196</v>
      </c>
      <c r="Q32" s="18" t="str">
        <f>TEXT(Table1323[[#This Row],[Date]],"DDD")</f>
        <v>Sat</v>
      </c>
    </row>
    <row r="33" spans="1:17" x14ac:dyDescent="0.25">
      <c r="A33" s="20">
        <v>44860</v>
      </c>
      <c r="B33" s="21">
        <v>0.59583333333333333</v>
      </c>
      <c r="C33" s="21" t="s">
        <v>13</v>
      </c>
      <c r="D33" s="18">
        <v>2</v>
      </c>
      <c r="E33" s="18">
        <v>9</v>
      </c>
      <c r="F33" s="22" t="s">
        <v>293</v>
      </c>
      <c r="G33" s="22"/>
      <c r="H33" s="23"/>
      <c r="I33" s="23" t="s">
        <v>454</v>
      </c>
      <c r="J33" s="18" t="s">
        <v>63</v>
      </c>
      <c r="K33" s="19">
        <v>100</v>
      </c>
      <c r="L33" s="18" t="str">
        <f>IF(Table1323[[#This Row],[Fin]]&lt;&gt;"1st","",Table1323[[#This Row],[Div]]*Table1323[[#This Row],[Lev Bet]])</f>
        <v/>
      </c>
      <c r="M33" s="18">
        <f>IF(Table1323[[#This Row],[Lev Ret]]="",Table1323[[#This Row],[Lev Bet]]*-1,L33-K33)</f>
        <v>-100</v>
      </c>
      <c r="N33" s="24">
        <v>100</v>
      </c>
      <c r="O33" s="24" t="str">
        <f>IF(Table1323[[#This Row],[Fin]]&lt;&gt;"1st","",Table1323[[#This Row],[Div]]*Table1323[[#This Row],[Nat Bet]])</f>
        <v/>
      </c>
      <c r="P33" s="24">
        <f>IF(Table1323[[#This Row],[Lev Ret]]="",Table1323[[#This Row],[Nat Bet]]*-1,O33-N33)</f>
        <v>-100</v>
      </c>
      <c r="Q33" s="18" t="str">
        <f>TEXT(Table1323[[#This Row],[Date]],"DDD")</f>
        <v>Wed</v>
      </c>
    </row>
    <row r="34" spans="1:17" x14ac:dyDescent="0.25">
      <c r="A34" s="20">
        <v>44860</v>
      </c>
      <c r="B34" s="21">
        <v>0.60763888888888895</v>
      </c>
      <c r="C34" s="21" t="s">
        <v>19</v>
      </c>
      <c r="D34" s="18">
        <v>2</v>
      </c>
      <c r="E34" s="18">
        <v>6</v>
      </c>
      <c r="F34" s="22" t="s">
        <v>294</v>
      </c>
      <c r="G34" s="22" t="s">
        <v>24</v>
      </c>
      <c r="H34" s="23"/>
      <c r="I34" s="23" t="s">
        <v>454</v>
      </c>
      <c r="J34" s="18" t="s">
        <v>65</v>
      </c>
      <c r="K34" s="19">
        <v>100</v>
      </c>
      <c r="L34" s="18" t="str">
        <f>IF(Table1323[[#This Row],[Fin]]&lt;&gt;"1st","",Table1323[[#This Row],[Div]]*Table1323[[#This Row],[Lev Bet]])</f>
        <v/>
      </c>
      <c r="M34" s="18">
        <f>IF(Table1323[[#This Row],[Lev Ret]]="",Table1323[[#This Row],[Lev Bet]]*-1,L34-K34)</f>
        <v>-100</v>
      </c>
      <c r="N34" s="24">
        <v>120</v>
      </c>
      <c r="O34" s="24" t="str">
        <f>IF(Table1323[[#This Row],[Fin]]&lt;&gt;"1st","",Table1323[[#This Row],[Div]]*Table1323[[#This Row],[Nat Bet]])</f>
        <v/>
      </c>
      <c r="P34" s="24">
        <f>IF(Table1323[[#This Row],[Lev Ret]]="",Table1323[[#This Row],[Nat Bet]]*-1,O34-N34)</f>
        <v>-120</v>
      </c>
      <c r="Q34" s="18" t="str">
        <f>TEXT(Table1323[[#This Row],[Date]],"DDD")</f>
        <v>Wed</v>
      </c>
    </row>
    <row r="35" spans="1:17" x14ac:dyDescent="0.25">
      <c r="A35" s="20">
        <v>44860</v>
      </c>
      <c r="B35" s="21">
        <v>0.63194444444444442</v>
      </c>
      <c r="C35" s="21" t="s">
        <v>19</v>
      </c>
      <c r="D35" s="18">
        <v>3</v>
      </c>
      <c r="E35" s="18">
        <v>4</v>
      </c>
      <c r="F35" s="22" t="s">
        <v>295</v>
      </c>
      <c r="G35" s="22" t="s">
        <v>22</v>
      </c>
      <c r="H35" s="23">
        <v>4.2</v>
      </c>
      <c r="I35" s="23" t="s">
        <v>454</v>
      </c>
      <c r="J35" s="18" t="s">
        <v>65</v>
      </c>
      <c r="K35" s="19">
        <v>100</v>
      </c>
      <c r="L35" s="18">
        <f>IF(Table1323[[#This Row],[Fin]]&lt;&gt;"1st","",Table1323[[#This Row],[Div]]*Table1323[[#This Row],[Lev Bet]])</f>
        <v>420</v>
      </c>
      <c r="M35" s="18">
        <f>IF(Table1323[[#This Row],[Lev Ret]]="",Table1323[[#This Row],[Lev Bet]]*-1,L35-K35)</f>
        <v>320</v>
      </c>
      <c r="N35" s="24">
        <v>120</v>
      </c>
      <c r="O35" s="24">
        <f>IF(Table1323[[#This Row],[Fin]]&lt;&gt;"1st","",Table1323[[#This Row],[Div]]*Table1323[[#This Row],[Nat Bet]])</f>
        <v>504</v>
      </c>
      <c r="P35" s="24">
        <f>IF(Table1323[[#This Row],[Lev Ret]]="",Table1323[[#This Row],[Nat Bet]]*-1,O35-N35)</f>
        <v>384</v>
      </c>
      <c r="Q35" s="18" t="str">
        <f>TEXT(Table1323[[#This Row],[Date]],"DDD")</f>
        <v>Wed</v>
      </c>
    </row>
    <row r="36" spans="1:17" x14ac:dyDescent="0.25">
      <c r="A36" s="20">
        <v>44860</v>
      </c>
      <c r="B36" s="21">
        <v>0.65972222222222221</v>
      </c>
      <c r="C36" s="21" t="s">
        <v>19</v>
      </c>
      <c r="D36" s="18">
        <v>4</v>
      </c>
      <c r="E36" s="18">
        <v>4</v>
      </c>
      <c r="F36" s="22" t="s">
        <v>296</v>
      </c>
      <c r="G36" s="22"/>
      <c r="H36" s="23"/>
      <c r="I36" s="23" t="s">
        <v>454</v>
      </c>
      <c r="J36" s="18" t="s">
        <v>65</v>
      </c>
      <c r="K36" s="19">
        <v>100</v>
      </c>
      <c r="L36" s="18" t="str">
        <f>IF(Table1323[[#This Row],[Fin]]&lt;&gt;"1st","",Table1323[[#This Row],[Div]]*Table1323[[#This Row],[Lev Bet]])</f>
        <v/>
      </c>
      <c r="M36" s="18">
        <f>IF(Table1323[[#This Row],[Lev Ret]]="",Table1323[[#This Row],[Lev Bet]]*-1,L36-K36)</f>
        <v>-100</v>
      </c>
      <c r="N36" s="24">
        <v>120</v>
      </c>
      <c r="O36" s="24" t="str">
        <f>IF(Table1323[[#This Row],[Fin]]&lt;&gt;"1st","",Table1323[[#This Row],[Div]]*Table1323[[#This Row],[Nat Bet]])</f>
        <v/>
      </c>
      <c r="P36" s="24">
        <f>IF(Table1323[[#This Row],[Lev Ret]]="",Table1323[[#This Row],[Nat Bet]]*-1,O36-N36)</f>
        <v>-120</v>
      </c>
      <c r="Q36" s="18" t="str">
        <f>TEXT(Table1323[[#This Row],[Date]],"DDD")</f>
        <v>Wed</v>
      </c>
    </row>
    <row r="37" spans="1:17" x14ac:dyDescent="0.25">
      <c r="A37" s="20">
        <v>44860</v>
      </c>
      <c r="B37" s="21">
        <v>0.6875</v>
      </c>
      <c r="C37" s="21" t="s">
        <v>19</v>
      </c>
      <c r="D37" s="18">
        <v>5</v>
      </c>
      <c r="E37" s="18">
        <v>7</v>
      </c>
      <c r="F37" s="22" t="s">
        <v>297</v>
      </c>
      <c r="G37" s="22"/>
      <c r="H37" s="23"/>
      <c r="I37" s="23" t="s">
        <v>454</v>
      </c>
      <c r="J37" s="18" t="s">
        <v>65</v>
      </c>
      <c r="K37" s="19">
        <v>100</v>
      </c>
      <c r="L37" s="18" t="str">
        <f>IF(Table1323[[#This Row],[Fin]]&lt;&gt;"1st","",Table1323[[#This Row],[Div]]*Table1323[[#This Row],[Lev Bet]])</f>
        <v/>
      </c>
      <c r="M37" s="18">
        <f>IF(Table1323[[#This Row],[Lev Ret]]="",Table1323[[#This Row],[Lev Bet]]*-1,L37-K37)</f>
        <v>-100</v>
      </c>
      <c r="N37" s="24">
        <v>120</v>
      </c>
      <c r="O37" s="24" t="str">
        <f>IF(Table1323[[#This Row],[Fin]]&lt;&gt;"1st","",Table1323[[#This Row],[Div]]*Table1323[[#This Row],[Nat Bet]])</f>
        <v/>
      </c>
      <c r="P37" s="24">
        <f>IF(Table1323[[#This Row],[Lev Ret]]="",Table1323[[#This Row],[Nat Bet]]*-1,O37-N37)</f>
        <v>-120</v>
      </c>
      <c r="Q37" s="18" t="str">
        <f>TEXT(Table1323[[#This Row],[Date]],"DDD")</f>
        <v>Wed</v>
      </c>
    </row>
    <row r="38" spans="1:17" x14ac:dyDescent="0.25">
      <c r="A38" s="20">
        <v>44860</v>
      </c>
      <c r="B38" s="21">
        <v>0.71527777777777779</v>
      </c>
      <c r="C38" s="21" t="s">
        <v>19</v>
      </c>
      <c r="D38" s="18">
        <v>6</v>
      </c>
      <c r="E38" s="18">
        <v>1</v>
      </c>
      <c r="F38" s="22" t="s">
        <v>298</v>
      </c>
      <c r="G38" s="22"/>
      <c r="H38" s="23"/>
      <c r="I38" s="23" t="s">
        <v>454</v>
      </c>
      <c r="J38" s="18" t="s">
        <v>65</v>
      </c>
      <c r="K38" s="19">
        <v>100</v>
      </c>
      <c r="L38" s="18" t="str">
        <f>IF(Table1323[[#This Row],[Fin]]&lt;&gt;"1st","",Table1323[[#This Row],[Div]]*Table1323[[#This Row],[Lev Bet]])</f>
        <v/>
      </c>
      <c r="M38" s="18">
        <f>IF(Table1323[[#This Row],[Lev Ret]]="",Table1323[[#This Row],[Lev Bet]]*-1,L38-K38)</f>
        <v>-100</v>
      </c>
      <c r="N38" s="24">
        <v>120</v>
      </c>
      <c r="O38" s="24" t="str">
        <f>IF(Table1323[[#This Row],[Fin]]&lt;&gt;"1st","",Table1323[[#This Row],[Div]]*Table1323[[#This Row],[Nat Bet]])</f>
        <v/>
      </c>
      <c r="P38" s="24">
        <f>IF(Table1323[[#This Row],[Lev Ret]]="",Table1323[[#This Row],[Nat Bet]]*-1,O38-N38)</f>
        <v>-120</v>
      </c>
      <c r="Q38" s="18" t="str">
        <f>TEXT(Table1323[[#This Row],[Date]],"DDD")</f>
        <v>Wed</v>
      </c>
    </row>
    <row r="39" spans="1:17" x14ac:dyDescent="0.25">
      <c r="A39" s="20">
        <v>44863</v>
      </c>
      <c r="B39" s="21">
        <v>0.58333333333333337</v>
      </c>
      <c r="C39" s="21" t="s">
        <v>12</v>
      </c>
      <c r="D39" s="18">
        <v>4</v>
      </c>
      <c r="E39" s="18">
        <v>12</v>
      </c>
      <c r="F39" s="22" t="s">
        <v>299</v>
      </c>
      <c r="G39" s="22" t="s">
        <v>22</v>
      </c>
      <c r="H39" s="23">
        <v>7.5</v>
      </c>
      <c r="I39" s="23" t="s">
        <v>454</v>
      </c>
      <c r="J39" s="18" t="s">
        <v>65</v>
      </c>
      <c r="K39" s="19">
        <v>100</v>
      </c>
      <c r="L39" s="18">
        <f>IF(Table1323[[#This Row],[Fin]]&lt;&gt;"1st","",Table1323[[#This Row],[Div]]*Table1323[[#This Row],[Lev Bet]])</f>
        <v>750</v>
      </c>
      <c r="M39" s="18">
        <f>IF(Table1323[[#This Row],[Lev Ret]]="",Table1323[[#This Row],[Lev Bet]]*-1,L39-K39)</f>
        <v>650</v>
      </c>
      <c r="N39" s="24">
        <v>140</v>
      </c>
      <c r="O39" s="24">
        <f>IF(Table1323[[#This Row],[Fin]]&lt;&gt;"1st","",Table1323[[#This Row],[Div]]*Table1323[[#This Row],[Nat Bet]])</f>
        <v>1050</v>
      </c>
      <c r="P39" s="24">
        <f>IF(Table1323[[#This Row],[Lev Ret]]="",Table1323[[#This Row],[Nat Bet]]*-1,O39-N39)</f>
        <v>910</v>
      </c>
      <c r="Q39" s="18" t="str">
        <f>TEXT(Table1323[[#This Row],[Date]],"DDD")</f>
        <v>Sat</v>
      </c>
    </row>
    <row r="40" spans="1:17" x14ac:dyDescent="0.25">
      <c r="A40" s="20">
        <v>44863</v>
      </c>
      <c r="B40" s="21">
        <v>0.75</v>
      </c>
      <c r="C40" s="21" t="s">
        <v>12</v>
      </c>
      <c r="D40" s="18">
        <v>10</v>
      </c>
      <c r="E40" s="18">
        <v>9</v>
      </c>
      <c r="F40" s="22" t="s">
        <v>300</v>
      </c>
      <c r="G40" s="22"/>
      <c r="H40" s="23"/>
      <c r="I40" s="23" t="s">
        <v>454</v>
      </c>
      <c r="J40" s="18" t="s">
        <v>65</v>
      </c>
      <c r="K40" s="19">
        <v>100</v>
      </c>
      <c r="L40" s="18" t="str">
        <f>IF(Table1323[[#This Row],[Fin]]&lt;&gt;"1st","",Table1323[[#This Row],[Div]]*Table1323[[#This Row],[Lev Bet]])</f>
        <v/>
      </c>
      <c r="M40" s="18">
        <f>IF(Table1323[[#This Row],[Lev Ret]]="",Table1323[[#This Row],[Lev Bet]]*-1,L40-K40)</f>
        <v>-100</v>
      </c>
      <c r="N40" s="24">
        <v>140</v>
      </c>
      <c r="O40" s="24" t="str">
        <f>IF(Table1323[[#This Row],[Fin]]&lt;&gt;"1st","",Table1323[[#This Row],[Div]]*Table1323[[#This Row],[Nat Bet]])</f>
        <v/>
      </c>
      <c r="P40" s="24">
        <f>IF(Table1323[[#This Row],[Lev Ret]]="",Table1323[[#This Row],[Nat Bet]]*-1,O40-N40)</f>
        <v>-140</v>
      </c>
      <c r="Q40" s="18" t="str">
        <f>TEXT(Table1323[[#This Row],[Date]],"DDD")</f>
        <v>Sat</v>
      </c>
    </row>
    <row r="41" spans="1:17" x14ac:dyDescent="0.25">
      <c r="A41" s="20">
        <v>44866</v>
      </c>
      <c r="B41" s="21">
        <v>0.56944444444444442</v>
      </c>
      <c r="C41" s="21" t="s">
        <v>14</v>
      </c>
      <c r="D41" s="18">
        <v>4</v>
      </c>
      <c r="E41" s="18">
        <v>8</v>
      </c>
      <c r="F41" s="22" t="s">
        <v>79</v>
      </c>
      <c r="G41" s="22"/>
      <c r="H41" s="23"/>
      <c r="I41" s="23" t="s">
        <v>454</v>
      </c>
      <c r="J41" s="18" t="s">
        <v>65</v>
      </c>
      <c r="K41" s="19">
        <v>100</v>
      </c>
      <c r="L41" s="18" t="str">
        <f>IF(Table1323[[#This Row],[Fin]]&lt;&gt;"1st","",Table1323[[#This Row],[Div]]*Table1323[[#This Row],[Lev Bet]])</f>
        <v/>
      </c>
      <c r="M41" s="18">
        <f>IF(Table1323[[#This Row],[Lev Ret]]="",Table1323[[#This Row],[Lev Bet]]*-1,L41-K41)</f>
        <v>-100</v>
      </c>
      <c r="N41" s="24">
        <v>140</v>
      </c>
      <c r="O41" s="24" t="str">
        <f>IF(Table1323[[#This Row],[Fin]]&lt;&gt;"1st","",Table1323[[#This Row],[Div]]*Table1323[[#This Row],[Nat Bet]])</f>
        <v/>
      </c>
      <c r="P41" s="24">
        <f>IF(Table1323[[#This Row],[Lev Ret]]="",Table1323[[#This Row],[Nat Bet]]*-1,O41-N41)</f>
        <v>-140</v>
      </c>
      <c r="Q41" s="18" t="str">
        <f>TEXT(Table1323[[#This Row],[Date]],"DDD")</f>
        <v>Tue</v>
      </c>
    </row>
    <row r="42" spans="1:17" x14ac:dyDescent="0.25">
      <c r="A42" s="20">
        <v>44866</v>
      </c>
      <c r="B42" s="21">
        <v>0.67361111111111116</v>
      </c>
      <c r="C42" s="21" t="s">
        <v>14</v>
      </c>
      <c r="D42" s="18">
        <v>7</v>
      </c>
      <c r="E42" s="18">
        <v>10</v>
      </c>
      <c r="F42" s="22" t="s">
        <v>26</v>
      </c>
      <c r="G42" s="22" t="s">
        <v>22</v>
      </c>
      <c r="H42" s="23">
        <v>1.9</v>
      </c>
      <c r="I42" s="23" t="s">
        <v>454</v>
      </c>
      <c r="J42" s="18" t="s">
        <v>65</v>
      </c>
      <c r="K42" s="19">
        <v>100</v>
      </c>
      <c r="L42" s="18">
        <f>IF(Table1323[[#This Row],[Fin]]&lt;&gt;"1st","",Table1323[[#This Row],[Div]]*Table1323[[#This Row],[Lev Bet]])</f>
        <v>190</v>
      </c>
      <c r="M42" s="18">
        <f>IF(Table1323[[#This Row],[Lev Ret]]="",Table1323[[#This Row],[Lev Bet]]*-1,L42-K42)</f>
        <v>90</v>
      </c>
      <c r="N42" s="24">
        <v>140</v>
      </c>
      <c r="O42" s="24">
        <f>IF(Table1323[[#This Row],[Fin]]&lt;&gt;"1st","",Table1323[[#This Row],[Div]]*Table1323[[#This Row],[Nat Bet]])</f>
        <v>266</v>
      </c>
      <c r="P42" s="24">
        <f>IF(Table1323[[#This Row],[Lev Ret]]="",Table1323[[#This Row],[Nat Bet]]*-1,O42-N42)</f>
        <v>126</v>
      </c>
      <c r="Q42" s="18" t="str">
        <f>TEXT(Table1323[[#This Row],[Date]],"DDD")</f>
        <v>Tue</v>
      </c>
    </row>
    <row r="43" spans="1:17" x14ac:dyDescent="0.25">
      <c r="A43" s="20">
        <v>44870</v>
      </c>
      <c r="B43" s="21">
        <v>0.63194444444444442</v>
      </c>
      <c r="C43" s="21" t="s">
        <v>11</v>
      </c>
      <c r="D43" s="18">
        <v>5</v>
      </c>
      <c r="E43" s="18">
        <v>7</v>
      </c>
      <c r="F43" s="22" t="s">
        <v>301</v>
      </c>
      <c r="G43" s="22"/>
      <c r="H43" s="23"/>
      <c r="I43" s="23" t="s">
        <v>454</v>
      </c>
      <c r="J43" s="18" t="s">
        <v>64</v>
      </c>
      <c r="K43" s="19">
        <v>100</v>
      </c>
      <c r="L43" s="18" t="str">
        <f>IF(Table1323[[#This Row],[Fin]]&lt;&gt;"1st","",Table1323[[#This Row],[Div]]*Table1323[[#This Row],[Lev Bet]])</f>
        <v/>
      </c>
      <c r="M43" s="18">
        <f>IF(Table1323[[#This Row],[Lev Ret]]="",Table1323[[#This Row],[Lev Bet]]*-1,L43-K43)</f>
        <v>-100</v>
      </c>
      <c r="N43" s="24">
        <v>150</v>
      </c>
      <c r="O43" s="24" t="str">
        <f>IF(Table1323[[#This Row],[Fin]]&lt;&gt;"1st","",Table1323[[#This Row],[Div]]*Table1323[[#This Row],[Nat Bet]])</f>
        <v/>
      </c>
      <c r="P43" s="24">
        <f>IF(Table1323[[#This Row],[Lev Ret]]="",Table1323[[#This Row],[Nat Bet]]*-1,O43-N43)</f>
        <v>-150</v>
      </c>
      <c r="Q43" s="18" t="str">
        <f>TEXT(Table1323[[#This Row],[Date]],"DDD")</f>
        <v>Sat</v>
      </c>
    </row>
    <row r="44" spans="1:17" x14ac:dyDescent="0.25">
      <c r="A44" s="20">
        <v>44877</v>
      </c>
      <c r="B44" s="21">
        <v>0.57291666666666663</v>
      </c>
      <c r="C44" s="21" t="s">
        <v>302</v>
      </c>
      <c r="D44" s="18">
        <v>3</v>
      </c>
      <c r="E44" s="18">
        <v>1</v>
      </c>
      <c r="F44" s="22" t="s">
        <v>288</v>
      </c>
      <c r="G44" s="22" t="s">
        <v>23</v>
      </c>
      <c r="H44" s="23"/>
      <c r="I44" s="23" t="s">
        <v>454</v>
      </c>
      <c r="J44" s="18" t="s">
        <v>64</v>
      </c>
      <c r="K44" s="19">
        <v>100</v>
      </c>
      <c r="L44" s="18" t="str">
        <f>IF(Table1323[[#This Row],[Fin]]&lt;&gt;"1st","",Table1323[[#This Row],[Div]]*Table1323[[#This Row],[Lev Bet]])</f>
        <v/>
      </c>
      <c r="M44" s="18">
        <f>IF(Table1323[[#This Row],[Lev Ret]]="",Table1323[[#This Row],[Lev Bet]]*-1,L44-K44)</f>
        <v>-100</v>
      </c>
      <c r="N44" s="24">
        <v>150</v>
      </c>
      <c r="O44" s="24" t="str">
        <f>IF(Table1323[[#This Row],[Fin]]&lt;&gt;"1st","",Table1323[[#This Row],[Div]]*Table1323[[#This Row],[Nat Bet]])</f>
        <v/>
      </c>
      <c r="P44" s="24">
        <f>IF(Table1323[[#This Row],[Lev Ret]]="",Table1323[[#This Row],[Nat Bet]]*-1,O44-N44)</f>
        <v>-150</v>
      </c>
      <c r="Q44" s="18" t="str">
        <f>TEXT(Table1323[[#This Row],[Date]],"DDD")</f>
        <v>Sat</v>
      </c>
    </row>
    <row r="45" spans="1:17" x14ac:dyDescent="0.25">
      <c r="A45" s="20">
        <v>44877</v>
      </c>
      <c r="B45" s="21">
        <v>0.59722222222222221</v>
      </c>
      <c r="C45" s="21" t="s">
        <v>302</v>
      </c>
      <c r="D45" s="18">
        <v>4</v>
      </c>
      <c r="E45" s="18">
        <v>4</v>
      </c>
      <c r="F45" s="22" t="s">
        <v>303</v>
      </c>
      <c r="G45" s="22" t="s">
        <v>24</v>
      </c>
      <c r="H45" s="23"/>
      <c r="I45" s="23" t="s">
        <v>454</v>
      </c>
      <c r="J45" s="18" t="s">
        <v>64</v>
      </c>
      <c r="K45" s="19">
        <v>100</v>
      </c>
      <c r="L45" s="18" t="str">
        <f>IF(Table1323[[#This Row],[Fin]]&lt;&gt;"1st","",Table1323[[#This Row],[Div]]*Table1323[[#This Row],[Lev Bet]])</f>
        <v/>
      </c>
      <c r="M45" s="18">
        <f>IF(Table1323[[#This Row],[Lev Ret]]="",Table1323[[#This Row],[Lev Bet]]*-1,L45-K45)</f>
        <v>-100</v>
      </c>
      <c r="N45" s="24">
        <v>150</v>
      </c>
      <c r="O45" s="24" t="str">
        <f>IF(Table1323[[#This Row],[Fin]]&lt;&gt;"1st","",Table1323[[#This Row],[Div]]*Table1323[[#This Row],[Nat Bet]])</f>
        <v/>
      </c>
      <c r="P45" s="24">
        <f>IF(Table1323[[#This Row],[Lev Ret]]="",Table1323[[#This Row],[Nat Bet]]*-1,O45-N45)</f>
        <v>-150</v>
      </c>
      <c r="Q45" s="18" t="str">
        <f>TEXT(Table1323[[#This Row],[Date]],"DDD")</f>
        <v>Sat</v>
      </c>
    </row>
    <row r="46" spans="1:17" x14ac:dyDescent="0.25">
      <c r="A46" s="20">
        <v>44881</v>
      </c>
      <c r="B46" s="21">
        <v>0.60763888888888895</v>
      </c>
      <c r="C46" s="21" t="s">
        <v>12</v>
      </c>
      <c r="D46" s="18">
        <v>2</v>
      </c>
      <c r="E46" s="18">
        <v>11</v>
      </c>
      <c r="F46" s="22" t="s">
        <v>304</v>
      </c>
      <c r="G46" s="22"/>
      <c r="H46" s="23"/>
      <c r="I46" s="23" t="s">
        <v>454</v>
      </c>
      <c r="J46" s="18" t="s">
        <v>65</v>
      </c>
      <c r="K46" s="19">
        <v>100</v>
      </c>
      <c r="L46" s="18" t="str">
        <f>IF(Table1323[[#This Row],[Fin]]&lt;&gt;"1st","",Table1323[[#This Row],[Div]]*Table1323[[#This Row],[Lev Bet]])</f>
        <v/>
      </c>
      <c r="M46" s="18">
        <f>IF(Table1323[[#This Row],[Lev Ret]]="",Table1323[[#This Row],[Lev Bet]]*-1,L46-K46)</f>
        <v>-100</v>
      </c>
      <c r="N46" s="24">
        <v>120</v>
      </c>
      <c r="O46" s="24" t="str">
        <f>IF(Table1323[[#This Row],[Fin]]&lt;&gt;"1st","",Table1323[[#This Row],[Div]]*Table1323[[#This Row],[Nat Bet]])</f>
        <v/>
      </c>
      <c r="P46" s="24">
        <f>IF(Table1323[[#This Row],[Lev Ret]]="",Table1323[[#This Row],[Nat Bet]]*-1,O46-N46)</f>
        <v>-120</v>
      </c>
      <c r="Q46" s="18" t="str">
        <f>TEXT(Table1323[[#This Row],[Date]],"DDD")</f>
        <v>Wed</v>
      </c>
    </row>
    <row r="47" spans="1:17" x14ac:dyDescent="0.25">
      <c r="A47" s="20">
        <v>44881</v>
      </c>
      <c r="B47" s="21">
        <v>0.61458333333333337</v>
      </c>
      <c r="C47" s="21" t="s">
        <v>17</v>
      </c>
      <c r="D47" s="18">
        <v>4</v>
      </c>
      <c r="E47" s="18">
        <v>5</v>
      </c>
      <c r="F47" s="22" t="s">
        <v>305</v>
      </c>
      <c r="G47" s="22" t="s">
        <v>22</v>
      </c>
      <c r="H47" s="23">
        <v>2.1</v>
      </c>
      <c r="I47" s="23" t="s">
        <v>454</v>
      </c>
      <c r="J47" s="18" t="s">
        <v>64</v>
      </c>
      <c r="K47" s="19">
        <v>100</v>
      </c>
      <c r="L47" s="18">
        <f>IF(Table1323[[#This Row],[Fin]]&lt;&gt;"1st","",Table1323[[#This Row],[Div]]*Table1323[[#This Row],[Lev Bet]])</f>
        <v>210</v>
      </c>
      <c r="M47" s="18">
        <f>IF(Table1323[[#This Row],[Lev Ret]]="",Table1323[[#This Row],[Lev Bet]]*-1,L47-K47)</f>
        <v>110</v>
      </c>
      <c r="N47" s="24">
        <v>110</v>
      </c>
      <c r="O47" s="24">
        <f>IF(Table1323[[#This Row],[Fin]]&lt;&gt;"1st","",Table1323[[#This Row],[Div]]*Table1323[[#This Row],[Nat Bet]])</f>
        <v>231</v>
      </c>
      <c r="P47" s="24">
        <f>IF(Table1323[[#This Row],[Lev Ret]]="",Table1323[[#This Row],[Nat Bet]]*-1,O47-N47)</f>
        <v>121</v>
      </c>
      <c r="Q47" s="18" t="str">
        <f>TEXT(Table1323[[#This Row],[Date]],"DDD")</f>
        <v>Wed</v>
      </c>
    </row>
    <row r="48" spans="1:17" x14ac:dyDescent="0.25">
      <c r="A48" s="20">
        <v>44881</v>
      </c>
      <c r="B48" s="21">
        <v>0.63194444444444442</v>
      </c>
      <c r="C48" s="21" t="s">
        <v>12</v>
      </c>
      <c r="D48" s="18">
        <v>3</v>
      </c>
      <c r="E48" s="18">
        <v>6</v>
      </c>
      <c r="F48" s="22" t="s">
        <v>306</v>
      </c>
      <c r="G48" s="22"/>
      <c r="H48" s="23"/>
      <c r="I48" s="23" t="s">
        <v>454</v>
      </c>
      <c r="J48" s="18" t="s">
        <v>65</v>
      </c>
      <c r="K48" s="19">
        <v>100</v>
      </c>
      <c r="L48" s="18" t="str">
        <f>IF(Table1323[[#This Row],[Fin]]&lt;&gt;"1st","",Table1323[[#This Row],[Div]]*Table1323[[#This Row],[Lev Bet]])</f>
        <v/>
      </c>
      <c r="M48" s="18">
        <f>IF(Table1323[[#This Row],[Lev Ret]]="",Table1323[[#This Row],[Lev Bet]]*-1,L48-K48)</f>
        <v>-100</v>
      </c>
      <c r="N48" s="24">
        <v>120</v>
      </c>
      <c r="O48" s="24" t="str">
        <f>IF(Table1323[[#This Row],[Fin]]&lt;&gt;"1st","",Table1323[[#This Row],[Div]]*Table1323[[#This Row],[Nat Bet]])</f>
        <v/>
      </c>
      <c r="P48" s="24">
        <f>IF(Table1323[[#This Row],[Lev Ret]]="",Table1323[[#This Row],[Nat Bet]]*-1,O48-N48)</f>
        <v>-120</v>
      </c>
      <c r="Q48" s="18" t="str">
        <f>TEXT(Table1323[[#This Row],[Date]],"DDD")</f>
        <v>Wed</v>
      </c>
    </row>
    <row r="49" spans="1:17" x14ac:dyDescent="0.25">
      <c r="A49" s="20">
        <v>44881</v>
      </c>
      <c r="B49" s="21">
        <v>0.65625</v>
      </c>
      <c r="C49" s="21" t="s">
        <v>12</v>
      </c>
      <c r="D49" s="18">
        <v>4</v>
      </c>
      <c r="E49" s="18">
        <v>9</v>
      </c>
      <c r="F49" s="22" t="s">
        <v>307</v>
      </c>
      <c r="G49" s="22"/>
      <c r="H49" s="23"/>
      <c r="I49" s="23" t="s">
        <v>454</v>
      </c>
      <c r="J49" s="18" t="s">
        <v>65</v>
      </c>
      <c r="K49" s="19">
        <v>100</v>
      </c>
      <c r="L49" s="18" t="str">
        <f>IF(Table1323[[#This Row],[Fin]]&lt;&gt;"1st","",Table1323[[#This Row],[Div]]*Table1323[[#This Row],[Lev Bet]])</f>
        <v/>
      </c>
      <c r="M49" s="18">
        <f>IF(Table1323[[#This Row],[Lev Ret]]="",Table1323[[#This Row],[Lev Bet]]*-1,L49-K49)</f>
        <v>-100</v>
      </c>
      <c r="N49" s="24">
        <v>120</v>
      </c>
      <c r="O49" s="24" t="str">
        <f>IF(Table1323[[#This Row],[Fin]]&lt;&gt;"1st","",Table1323[[#This Row],[Div]]*Table1323[[#This Row],[Nat Bet]])</f>
        <v/>
      </c>
      <c r="P49" s="24">
        <f>IF(Table1323[[#This Row],[Lev Ret]]="",Table1323[[#This Row],[Nat Bet]]*-1,O49-N49)</f>
        <v>-120</v>
      </c>
      <c r="Q49" s="18" t="str">
        <f>TEXT(Table1323[[#This Row],[Date]],"DDD")</f>
        <v>Wed</v>
      </c>
    </row>
    <row r="50" spans="1:17" x14ac:dyDescent="0.25">
      <c r="A50" s="20">
        <v>44881</v>
      </c>
      <c r="B50" s="21">
        <v>0.66319444444444442</v>
      </c>
      <c r="C50" s="21" t="s">
        <v>17</v>
      </c>
      <c r="D50" s="18">
        <v>6</v>
      </c>
      <c r="E50" s="18">
        <v>12</v>
      </c>
      <c r="F50" s="22" t="s">
        <v>74</v>
      </c>
      <c r="G50" s="22" t="s">
        <v>22</v>
      </c>
      <c r="H50" s="23">
        <v>2.7</v>
      </c>
      <c r="I50" s="23" t="s">
        <v>454</v>
      </c>
      <c r="J50" s="18" t="s">
        <v>64</v>
      </c>
      <c r="K50" s="19">
        <v>100</v>
      </c>
      <c r="L50" s="18">
        <f>IF(Table1323[[#This Row],[Fin]]&lt;&gt;"1st","",Table1323[[#This Row],[Div]]*Table1323[[#This Row],[Lev Bet]])</f>
        <v>270</v>
      </c>
      <c r="M50" s="18">
        <f>IF(Table1323[[#This Row],[Lev Ret]]="",Table1323[[#This Row],[Lev Bet]]*-1,L50-K50)</f>
        <v>170</v>
      </c>
      <c r="N50" s="24">
        <v>110</v>
      </c>
      <c r="O50" s="24">
        <f>IF(Table1323[[#This Row],[Fin]]&lt;&gt;"1st","",Table1323[[#This Row],[Div]]*Table1323[[#This Row],[Nat Bet]])</f>
        <v>297</v>
      </c>
      <c r="P50" s="24">
        <f>IF(Table1323[[#This Row],[Lev Ret]]="",Table1323[[#This Row],[Nat Bet]]*-1,O50-N50)</f>
        <v>187</v>
      </c>
      <c r="Q50" s="18" t="str">
        <f>TEXT(Table1323[[#This Row],[Date]],"DDD")</f>
        <v>Wed</v>
      </c>
    </row>
    <row r="51" spans="1:17" x14ac:dyDescent="0.25">
      <c r="A51" s="20">
        <v>44884</v>
      </c>
      <c r="B51" s="21">
        <v>0.50694444444444442</v>
      </c>
      <c r="C51" s="21" t="s">
        <v>308</v>
      </c>
      <c r="D51" s="18">
        <v>1</v>
      </c>
      <c r="E51" s="18">
        <v>6</v>
      </c>
      <c r="F51" s="22" t="s">
        <v>309</v>
      </c>
      <c r="G51" s="22" t="s">
        <v>22</v>
      </c>
      <c r="H51" s="23">
        <v>2</v>
      </c>
      <c r="I51" s="23" t="s">
        <v>454</v>
      </c>
      <c r="J51" s="18" t="s">
        <v>64</v>
      </c>
      <c r="K51" s="19">
        <v>100</v>
      </c>
      <c r="L51" s="18">
        <f>IF(Table1323[[#This Row],[Fin]]&lt;&gt;"1st","",Table1323[[#This Row],[Div]]*Table1323[[#This Row],[Lev Bet]])</f>
        <v>200</v>
      </c>
      <c r="M51" s="18">
        <f>IF(Table1323[[#This Row],[Lev Ret]]="",Table1323[[#This Row],[Lev Bet]]*-1,L51-K51)</f>
        <v>100</v>
      </c>
      <c r="N51" s="24">
        <v>150</v>
      </c>
      <c r="O51" s="24">
        <f>IF(Table1323[[#This Row],[Fin]]&lt;&gt;"1st","",Table1323[[#This Row],[Div]]*Table1323[[#This Row],[Nat Bet]])</f>
        <v>300</v>
      </c>
      <c r="P51" s="24">
        <f>IF(Table1323[[#This Row],[Lev Ret]]="",Table1323[[#This Row],[Nat Bet]]*-1,O51-N51)</f>
        <v>150</v>
      </c>
      <c r="Q51" s="18" t="str">
        <f>TEXT(Table1323[[#This Row],[Date]],"DDD")</f>
        <v>Sat</v>
      </c>
    </row>
    <row r="52" spans="1:17" x14ac:dyDescent="0.25">
      <c r="A52" s="20">
        <v>44888</v>
      </c>
      <c r="B52" s="21">
        <v>0.70486111111111116</v>
      </c>
      <c r="C52" s="21" t="s">
        <v>15</v>
      </c>
      <c r="D52" s="18">
        <v>6</v>
      </c>
      <c r="E52" s="18">
        <v>5</v>
      </c>
      <c r="F52" s="22" t="s">
        <v>310</v>
      </c>
      <c r="G52" s="22" t="s">
        <v>22</v>
      </c>
      <c r="H52" s="23">
        <v>6.7</v>
      </c>
      <c r="I52" s="23" t="s">
        <v>454</v>
      </c>
      <c r="J52" s="18" t="s">
        <v>65</v>
      </c>
      <c r="K52" s="19">
        <v>100</v>
      </c>
      <c r="L52" s="18">
        <f>IF(Table1323[[#This Row],[Fin]]&lt;&gt;"1st","",Table1323[[#This Row],[Div]]*Table1323[[#This Row],[Lev Bet]])</f>
        <v>670</v>
      </c>
      <c r="M52" s="18">
        <f>IF(Table1323[[#This Row],[Lev Ret]]="",Table1323[[#This Row],[Lev Bet]]*-1,L52-K52)</f>
        <v>570</v>
      </c>
      <c r="N52" s="24">
        <v>120</v>
      </c>
      <c r="O52" s="24">
        <f>IF(Table1323[[#This Row],[Fin]]&lt;&gt;"1st","",Table1323[[#This Row],[Div]]*Table1323[[#This Row],[Nat Bet]])</f>
        <v>804</v>
      </c>
      <c r="P52" s="24">
        <f>IF(Table1323[[#This Row],[Lev Ret]]="",Table1323[[#This Row],[Nat Bet]]*-1,O52-N52)</f>
        <v>684</v>
      </c>
      <c r="Q52" s="18" t="str">
        <f>TEXT(Table1323[[#This Row],[Date]],"DDD")</f>
        <v>Wed</v>
      </c>
    </row>
    <row r="53" spans="1:17" x14ac:dyDescent="0.25">
      <c r="A53" s="20">
        <v>44891</v>
      </c>
      <c r="B53" s="21">
        <v>0.61111111111111105</v>
      </c>
      <c r="C53" s="21" t="s">
        <v>12</v>
      </c>
      <c r="D53" s="18">
        <v>5</v>
      </c>
      <c r="E53" s="18">
        <v>10</v>
      </c>
      <c r="F53" s="22" t="s">
        <v>311</v>
      </c>
      <c r="G53" s="22" t="s">
        <v>22</v>
      </c>
      <c r="H53" s="23">
        <v>6.5</v>
      </c>
      <c r="I53" s="23" t="s">
        <v>454</v>
      </c>
      <c r="J53" s="18" t="s">
        <v>65</v>
      </c>
      <c r="K53" s="19">
        <v>100</v>
      </c>
      <c r="L53" s="18">
        <f>IF(Table1323[[#This Row],[Fin]]&lt;&gt;"1st","",Table1323[[#This Row],[Div]]*Table1323[[#This Row],[Lev Bet]])</f>
        <v>650</v>
      </c>
      <c r="M53" s="18">
        <f>IF(Table1323[[#This Row],[Lev Ret]]="",Table1323[[#This Row],[Lev Bet]]*-1,L53-K53)</f>
        <v>550</v>
      </c>
      <c r="N53" s="24">
        <v>140</v>
      </c>
      <c r="O53" s="24">
        <f>IF(Table1323[[#This Row],[Fin]]&lt;&gt;"1st","",Table1323[[#This Row],[Div]]*Table1323[[#This Row],[Nat Bet]])</f>
        <v>910</v>
      </c>
      <c r="P53" s="24">
        <f>IF(Table1323[[#This Row],[Lev Ret]]="",Table1323[[#This Row],[Nat Bet]]*-1,O53-N53)</f>
        <v>770</v>
      </c>
      <c r="Q53" s="18" t="str">
        <f>TEXT(Table1323[[#This Row],[Date]],"DDD")</f>
        <v>Sat</v>
      </c>
    </row>
    <row r="54" spans="1:17" x14ac:dyDescent="0.25">
      <c r="A54" s="20">
        <v>44891</v>
      </c>
      <c r="B54" s="21">
        <v>0.625</v>
      </c>
      <c r="C54" s="21" t="s">
        <v>69</v>
      </c>
      <c r="D54" s="18">
        <v>5</v>
      </c>
      <c r="E54" s="18">
        <v>3</v>
      </c>
      <c r="F54" s="22" t="s">
        <v>312</v>
      </c>
      <c r="G54" s="22" t="s">
        <v>22</v>
      </c>
      <c r="H54" s="23">
        <v>8.5</v>
      </c>
      <c r="I54" s="23" t="s">
        <v>454</v>
      </c>
      <c r="J54" s="18" t="s">
        <v>64</v>
      </c>
      <c r="K54" s="19">
        <v>100</v>
      </c>
      <c r="L54" s="18">
        <f>IF(Table1323[[#This Row],[Fin]]&lt;&gt;"1st","",Table1323[[#This Row],[Div]]*Table1323[[#This Row],[Lev Bet]])</f>
        <v>850</v>
      </c>
      <c r="M54" s="18">
        <f>IF(Table1323[[#This Row],[Lev Ret]]="",Table1323[[#This Row],[Lev Bet]]*-1,L54-K54)</f>
        <v>750</v>
      </c>
      <c r="N54" s="24">
        <v>150</v>
      </c>
      <c r="O54" s="24">
        <f>IF(Table1323[[#This Row],[Fin]]&lt;&gt;"1st","",Table1323[[#This Row],[Div]]*Table1323[[#This Row],[Nat Bet]])</f>
        <v>1275</v>
      </c>
      <c r="P54" s="24">
        <f>IF(Table1323[[#This Row],[Lev Ret]]="",Table1323[[#This Row],[Nat Bet]]*-1,O54-N54)</f>
        <v>1125</v>
      </c>
      <c r="Q54" s="18" t="str">
        <f>TEXT(Table1323[[#This Row],[Date]],"DDD")</f>
        <v>Sat</v>
      </c>
    </row>
    <row r="55" spans="1:17" x14ac:dyDescent="0.25">
      <c r="A55" s="20">
        <v>44898</v>
      </c>
      <c r="B55" s="21">
        <v>0.52430555555555558</v>
      </c>
      <c r="C55" s="21" t="s">
        <v>313</v>
      </c>
      <c r="D55" s="18">
        <v>1</v>
      </c>
      <c r="E55" s="18">
        <v>5</v>
      </c>
      <c r="F55" s="22" t="s">
        <v>314</v>
      </c>
      <c r="G55" s="22" t="s">
        <v>22</v>
      </c>
      <c r="H55" s="23">
        <v>5.7</v>
      </c>
      <c r="I55" s="23" t="s">
        <v>454</v>
      </c>
      <c r="J55" s="18" t="s">
        <v>64</v>
      </c>
      <c r="K55" s="19">
        <v>100</v>
      </c>
      <c r="L55" s="18">
        <f>IF(Table1323[[#This Row],[Fin]]&lt;&gt;"1st","",Table1323[[#This Row],[Div]]*Table1323[[#This Row],[Lev Bet]])</f>
        <v>570</v>
      </c>
      <c r="M55" s="18">
        <f>IF(Table1323[[#This Row],[Lev Ret]]="",Table1323[[#This Row],[Lev Bet]]*-1,L55-K55)</f>
        <v>470</v>
      </c>
      <c r="N55" s="24">
        <v>140</v>
      </c>
      <c r="O55" s="24">
        <f>IF(Table1323[[#This Row],[Fin]]&lt;&gt;"1st","",Table1323[[#This Row],[Div]]*Table1323[[#This Row],[Nat Bet]])</f>
        <v>798</v>
      </c>
      <c r="P55" s="24">
        <f>IF(Table1323[[#This Row],[Lev Ret]]="",Table1323[[#This Row],[Nat Bet]]*-1,O55-N55)</f>
        <v>658</v>
      </c>
      <c r="Q55" s="18" t="str">
        <f>TEXT(Table1323[[#This Row],[Date]],"DDD")</f>
        <v>Sat</v>
      </c>
    </row>
    <row r="56" spans="1:17" x14ac:dyDescent="0.25">
      <c r="A56" s="20">
        <v>44898</v>
      </c>
      <c r="B56" s="21">
        <v>0.63888888888888895</v>
      </c>
      <c r="C56" s="21" t="s">
        <v>12</v>
      </c>
      <c r="D56" s="18">
        <v>6</v>
      </c>
      <c r="E56" s="18">
        <v>13</v>
      </c>
      <c r="F56" s="22" t="s">
        <v>315</v>
      </c>
      <c r="G56" s="22"/>
      <c r="H56" s="23"/>
      <c r="I56" s="23" t="s">
        <v>454</v>
      </c>
      <c r="J56" s="18" t="s">
        <v>65</v>
      </c>
      <c r="K56" s="19">
        <v>100</v>
      </c>
      <c r="L56" s="18" t="str">
        <f>IF(Table1323[[#This Row],[Fin]]&lt;&gt;"1st","",Table1323[[#This Row],[Div]]*Table1323[[#This Row],[Lev Bet]])</f>
        <v/>
      </c>
      <c r="M56" s="18">
        <f>IF(Table1323[[#This Row],[Lev Ret]]="",Table1323[[#This Row],[Lev Bet]]*-1,L56-K56)</f>
        <v>-100</v>
      </c>
      <c r="N56" s="24">
        <v>140</v>
      </c>
      <c r="O56" s="24" t="str">
        <f>IF(Table1323[[#This Row],[Fin]]&lt;&gt;"1st","",Table1323[[#This Row],[Div]]*Table1323[[#This Row],[Nat Bet]])</f>
        <v/>
      </c>
      <c r="P56" s="24">
        <f>IF(Table1323[[#This Row],[Lev Ret]]="",Table1323[[#This Row],[Nat Bet]]*-1,O56-N56)</f>
        <v>-140</v>
      </c>
      <c r="Q56" s="18" t="str">
        <f>TEXT(Table1323[[#This Row],[Date]],"DDD")</f>
        <v>Sat</v>
      </c>
    </row>
    <row r="57" spans="1:17" x14ac:dyDescent="0.25">
      <c r="A57" s="20">
        <v>44898</v>
      </c>
      <c r="B57" s="21">
        <v>0.72222222222222221</v>
      </c>
      <c r="C57" s="21" t="s">
        <v>12</v>
      </c>
      <c r="D57" s="18">
        <v>9</v>
      </c>
      <c r="E57" s="18">
        <v>10</v>
      </c>
      <c r="F57" s="22" t="s">
        <v>99</v>
      </c>
      <c r="G57" s="22" t="s">
        <v>22</v>
      </c>
      <c r="H57" s="23">
        <v>1.6</v>
      </c>
      <c r="I57" s="23" t="s">
        <v>454</v>
      </c>
      <c r="J57" s="18" t="s">
        <v>65</v>
      </c>
      <c r="K57" s="19">
        <v>100</v>
      </c>
      <c r="L57" s="18">
        <f>IF(Table1323[[#This Row],[Fin]]&lt;&gt;"1st","",Table1323[[#This Row],[Div]]*Table1323[[#This Row],[Lev Bet]])</f>
        <v>160</v>
      </c>
      <c r="M57" s="18">
        <f>IF(Table1323[[#This Row],[Lev Ret]]="",Table1323[[#This Row],[Lev Bet]]*-1,L57-K57)</f>
        <v>60</v>
      </c>
      <c r="N57" s="24">
        <v>140</v>
      </c>
      <c r="O57" s="24">
        <f>IF(Table1323[[#This Row],[Fin]]&lt;&gt;"1st","",Table1323[[#This Row],[Div]]*Table1323[[#This Row],[Nat Bet]])</f>
        <v>224</v>
      </c>
      <c r="P57" s="24">
        <f>IF(Table1323[[#This Row],[Lev Ret]]="",Table1323[[#This Row],[Nat Bet]]*-1,O57-N57)</f>
        <v>84</v>
      </c>
      <c r="Q57" s="18" t="str">
        <f>TEXT(Table1323[[#This Row],[Date]],"DDD")</f>
        <v>Sat</v>
      </c>
    </row>
    <row r="58" spans="1:17" x14ac:dyDescent="0.25">
      <c r="A58" s="20">
        <v>44902</v>
      </c>
      <c r="B58" s="21">
        <v>0.79166666666666663</v>
      </c>
      <c r="C58" s="21" t="s">
        <v>16</v>
      </c>
      <c r="D58" s="18">
        <v>7</v>
      </c>
      <c r="E58" s="18">
        <v>1</v>
      </c>
      <c r="F58" s="22" t="s">
        <v>316</v>
      </c>
      <c r="G58" s="22" t="s">
        <v>24</v>
      </c>
      <c r="H58" s="23"/>
      <c r="I58" s="23" t="s">
        <v>454</v>
      </c>
      <c r="J58" s="18" t="s">
        <v>64</v>
      </c>
      <c r="K58" s="19">
        <v>100</v>
      </c>
      <c r="L58" s="18" t="str">
        <f>IF(Table1323[[#This Row],[Fin]]&lt;&gt;"1st","",Table1323[[#This Row],[Div]]*Table1323[[#This Row],[Lev Bet]])</f>
        <v/>
      </c>
      <c r="M58" s="18">
        <f>IF(Table1323[[#This Row],[Lev Ret]]="",Table1323[[#This Row],[Lev Bet]]*-1,L58-K58)</f>
        <v>-100</v>
      </c>
      <c r="N58" s="24">
        <v>110</v>
      </c>
      <c r="O58" s="24" t="str">
        <f>IF(Table1323[[#This Row],[Fin]]&lt;&gt;"1st","",Table1323[[#This Row],[Div]]*Table1323[[#This Row],[Nat Bet]])</f>
        <v/>
      </c>
      <c r="P58" s="24">
        <f>IF(Table1323[[#This Row],[Lev Ret]]="",Table1323[[#This Row],[Nat Bet]]*-1,O58-N58)</f>
        <v>-110</v>
      </c>
      <c r="Q58" s="18" t="str">
        <f>TEXT(Table1323[[#This Row],[Date]],"DDD")</f>
        <v>Wed</v>
      </c>
    </row>
    <row r="59" spans="1:17" x14ac:dyDescent="0.25">
      <c r="A59" s="20">
        <v>44909</v>
      </c>
      <c r="B59" s="21">
        <v>0.75</v>
      </c>
      <c r="C59" s="21" t="s">
        <v>17</v>
      </c>
      <c r="D59" s="18">
        <v>5</v>
      </c>
      <c r="E59" s="18">
        <v>1</v>
      </c>
      <c r="F59" s="22" t="s">
        <v>317</v>
      </c>
      <c r="G59" s="22" t="s">
        <v>24</v>
      </c>
      <c r="H59" s="23"/>
      <c r="I59" s="23" t="s">
        <v>454</v>
      </c>
      <c r="J59" s="18" t="s">
        <v>64</v>
      </c>
      <c r="K59" s="19">
        <v>100</v>
      </c>
      <c r="L59" s="18" t="str">
        <f>IF(Table1323[[#This Row],[Fin]]&lt;&gt;"1st","",Table1323[[#This Row],[Div]]*Table1323[[#This Row],[Lev Bet]])</f>
        <v/>
      </c>
      <c r="M59" s="18">
        <f>IF(Table1323[[#This Row],[Lev Ret]]="",Table1323[[#This Row],[Lev Bet]]*-1,L59-K59)</f>
        <v>-100</v>
      </c>
      <c r="N59" s="24">
        <v>100</v>
      </c>
      <c r="O59" s="24" t="str">
        <f>IF(Table1323[[#This Row],[Fin]]&lt;&gt;"1st","",Table1323[[#This Row],[Div]]*Table1323[[#This Row],[Nat Bet]])</f>
        <v/>
      </c>
      <c r="P59" s="24">
        <f>IF(Table1323[[#This Row],[Lev Ret]]="",Table1323[[#This Row],[Nat Bet]]*-1,O59-N59)</f>
        <v>-100</v>
      </c>
      <c r="Q59" s="18" t="str">
        <f>TEXT(Table1323[[#This Row],[Date]],"DDD")</f>
        <v>Wed</v>
      </c>
    </row>
    <row r="60" spans="1:17" x14ac:dyDescent="0.25">
      <c r="A60" s="20">
        <v>44909</v>
      </c>
      <c r="B60" s="21">
        <v>0.79166666666666663</v>
      </c>
      <c r="C60" s="21" t="s">
        <v>17</v>
      </c>
      <c r="D60" s="18">
        <v>7</v>
      </c>
      <c r="E60" s="18">
        <v>1</v>
      </c>
      <c r="F60" s="22" t="s">
        <v>316</v>
      </c>
      <c r="G60" s="22" t="s">
        <v>22</v>
      </c>
      <c r="H60" s="23">
        <v>3.4</v>
      </c>
      <c r="I60" s="23" t="s">
        <v>454</v>
      </c>
      <c r="J60" s="18" t="s">
        <v>64</v>
      </c>
      <c r="K60" s="19">
        <v>100</v>
      </c>
      <c r="L60" s="18">
        <f>IF(Table1323[[#This Row],[Fin]]&lt;&gt;"1st","",Table1323[[#This Row],[Div]]*Table1323[[#This Row],[Lev Bet]])</f>
        <v>340</v>
      </c>
      <c r="M60" s="18">
        <f>IF(Table1323[[#This Row],[Lev Ret]]="",Table1323[[#This Row],[Lev Bet]]*-1,L60-K60)</f>
        <v>240</v>
      </c>
      <c r="N60" s="24">
        <v>100</v>
      </c>
      <c r="O60" s="24">
        <f>IF(Table1323[[#This Row],[Fin]]&lt;&gt;"1st","",Table1323[[#This Row],[Div]]*Table1323[[#This Row],[Nat Bet]])</f>
        <v>340</v>
      </c>
      <c r="P60" s="24">
        <f>IF(Table1323[[#This Row],[Lev Ret]]="",Table1323[[#This Row],[Nat Bet]]*-1,O60-N60)</f>
        <v>240</v>
      </c>
      <c r="Q60" s="18" t="str">
        <f>TEXT(Table1323[[#This Row],[Date]],"DDD")</f>
        <v>Wed</v>
      </c>
    </row>
    <row r="61" spans="1:17" x14ac:dyDescent="0.25">
      <c r="A61" s="20">
        <v>44912</v>
      </c>
      <c r="B61" s="21">
        <v>0.52430555555555558</v>
      </c>
      <c r="C61" s="21" t="s">
        <v>11</v>
      </c>
      <c r="D61" s="18">
        <v>1</v>
      </c>
      <c r="E61" s="18">
        <v>11</v>
      </c>
      <c r="F61" s="22" t="s">
        <v>318</v>
      </c>
      <c r="G61" s="22"/>
      <c r="H61" s="23"/>
      <c r="I61" s="23" t="s">
        <v>454</v>
      </c>
      <c r="J61" s="18" t="s">
        <v>64</v>
      </c>
      <c r="K61" s="19">
        <v>100</v>
      </c>
      <c r="L61" s="18" t="str">
        <f>IF(Table1323[[#This Row],[Fin]]&lt;&gt;"1st","",Table1323[[#This Row],[Div]]*Table1323[[#This Row],[Lev Bet]])</f>
        <v/>
      </c>
      <c r="M61" s="18">
        <f>IF(Table1323[[#This Row],[Lev Ret]]="",Table1323[[#This Row],[Lev Bet]]*-1,L61-K61)</f>
        <v>-100</v>
      </c>
      <c r="N61" s="24">
        <v>150</v>
      </c>
      <c r="O61" s="24" t="str">
        <f>IF(Table1323[[#This Row],[Fin]]&lt;&gt;"1st","",Table1323[[#This Row],[Div]]*Table1323[[#This Row],[Nat Bet]])</f>
        <v/>
      </c>
      <c r="P61" s="24">
        <f>IF(Table1323[[#This Row],[Lev Ret]]="",Table1323[[#This Row],[Nat Bet]]*-1,O61-N61)</f>
        <v>-150</v>
      </c>
      <c r="Q61" s="18" t="str">
        <f>TEXT(Table1323[[#This Row],[Date]],"DDD")</f>
        <v>Sat</v>
      </c>
    </row>
    <row r="62" spans="1:17" x14ac:dyDescent="0.25">
      <c r="A62" s="20">
        <v>44912</v>
      </c>
      <c r="B62" s="21">
        <v>0.57291666666666663</v>
      </c>
      <c r="C62" s="21" t="s">
        <v>11</v>
      </c>
      <c r="D62" s="18">
        <v>3</v>
      </c>
      <c r="E62" s="18">
        <v>7</v>
      </c>
      <c r="F62" s="22" t="s">
        <v>319</v>
      </c>
      <c r="G62" s="22" t="s">
        <v>22</v>
      </c>
      <c r="H62" s="23">
        <v>3.3</v>
      </c>
      <c r="I62" s="23" t="s">
        <v>454</v>
      </c>
      <c r="J62" s="18" t="s">
        <v>64</v>
      </c>
      <c r="K62" s="19">
        <v>100</v>
      </c>
      <c r="L62" s="18">
        <f>IF(Table1323[[#This Row],[Fin]]&lt;&gt;"1st","",Table1323[[#This Row],[Div]]*Table1323[[#This Row],[Lev Bet]])</f>
        <v>330</v>
      </c>
      <c r="M62" s="18">
        <f>IF(Table1323[[#This Row],[Lev Ret]]="",Table1323[[#This Row],[Lev Bet]]*-1,L62-K62)</f>
        <v>230</v>
      </c>
      <c r="N62" s="24">
        <v>140</v>
      </c>
      <c r="O62" s="24">
        <f>IF(Table1323[[#This Row],[Fin]]&lt;&gt;"1st","",Table1323[[#This Row],[Div]]*Table1323[[#This Row],[Nat Bet]])</f>
        <v>462</v>
      </c>
      <c r="P62" s="24">
        <f>IF(Table1323[[#This Row],[Lev Ret]]="",Table1323[[#This Row],[Nat Bet]]*-1,O62-N62)</f>
        <v>322</v>
      </c>
      <c r="Q62" s="18" t="str">
        <f>TEXT(Table1323[[#This Row],[Date]],"DDD")</f>
        <v>Sat</v>
      </c>
    </row>
    <row r="63" spans="1:17" x14ac:dyDescent="0.25">
      <c r="A63" s="20">
        <v>44912</v>
      </c>
      <c r="B63" s="21">
        <v>0.66666666666666663</v>
      </c>
      <c r="C63" s="21" t="s">
        <v>14</v>
      </c>
      <c r="D63" s="18">
        <v>7</v>
      </c>
      <c r="E63" s="18">
        <v>17</v>
      </c>
      <c r="F63" s="22" t="s">
        <v>320</v>
      </c>
      <c r="G63" s="22"/>
      <c r="H63" s="23"/>
      <c r="I63" s="23" t="s">
        <v>454</v>
      </c>
      <c r="J63" s="18" t="s">
        <v>65</v>
      </c>
      <c r="K63" s="19">
        <v>100</v>
      </c>
      <c r="L63" s="18" t="str">
        <f>IF(Table1323[[#This Row],[Fin]]&lt;&gt;"1st","",Table1323[[#This Row],[Div]]*Table1323[[#This Row],[Lev Bet]])</f>
        <v/>
      </c>
      <c r="M63" s="18">
        <f>IF(Table1323[[#This Row],[Lev Ret]]="",Table1323[[#This Row],[Lev Bet]]*-1,L63-K63)</f>
        <v>-100</v>
      </c>
      <c r="N63" s="24">
        <v>140</v>
      </c>
      <c r="O63" s="24" t="str">
        <f>IF(Table1323[[#This Row],[Fin]]&lt;&gt;"1st","",Table1323[[#This Row],[Div]]*Table1323[[#This Row],[Nat Bet]])</f>
        <v/>
      </c>
      <c r="P63" s="24">
        <f>IF(Table1323[[#This Row],[Lev Ret]]="",Table1323[[#This Row],[Nat Bet]]*-1,O63-N63)</f>
        <v>-140</v>
      </c>
      <c r="Q63" s="18" t="str">
        <f>TEXT(Table1323[[#This Row],[Date]],"DDD")</f>
        <v>Sat</v>
      </c>
    </row>
    <row r="64" spans="1:17" x14ac:dyDescent="0.25">
      <c r="A64" s="20">
        <v>44912</v>
      </c>
      <c r="B64" s="21">
        <v>0.72222222222222221</v>
      </c>
      <c r="C64" s="21" t="s">
        <v>14</v>
      </c>
      <c r="D64" s="18">
        <v>9</v>
      </c>
      <c r="E64" s="18">
        <v>15</v>
      </c>
      <c r="F64" s="22" t="s">
        <v>311</v>
      </c>
      <c r="G64" s="22" t="s">
        <v>24</v>
      </c>
      <c r="H64" s="23"/>
      <c r="I64" s="23" t="s">
        <v>454</v>
      </c>
      <c r="J64" s="18" t="s">
        <v>65</v>
      </c>
      <c r="K64" s="19">
        <v>100</v>
      </c>
      <c r="L64" s="18" t="str">
        <f>IF(Table1323[[#This Row],[Fin]]&lt;&gt;"1st","",Table1323[[#This Row],[Div]]*Table1323[[#This Row],[Lev Bet]])</f>
        <v/>
      </c>
      <c r="M64" s="18">
        <f>IF(Table1323[[#This Row],[Lev Ret]]="",Table1323[[#This Row],[Lev Bet]]*-1,L64-K64)</f>
        <v>-100</v>
      </c>
      <c r="N64" s="24">
        <v>140</v>
      </c>
      <c r="O64" s="24" t="str">
        <f>IF(Table1323[[#This Row],[Fin]]&lt;&gt;"1st","",Table1323[[#This Row],[Div]]*Table1323[[#This Row],[Nat Bet]])</f>
        <v/>
      </c>
      <c r="P64" s="24">
        <f>IF(Table1323[[#This Row],[Lev Ret]]="",Table1323[[#This Row],[Nat Bet]]*-1,O64-N64)</f>
        <v>-140</v>
      </c>
      <c r="Q64" s="18" t="str">
        <f>TEXT(Table1323[[#This Row],[Date]],"DDD")</f>
        <v>Sat</v>
      </c>
    </row>
    <row r="65" spans="1:17" x14ac:dyDescent="0.25">
      <c r="A65" s="20">
        <v>44916</v>
      </c>
      <c r="B65" s="21">
        <v>0.70138888888888884</v>
      </c>
      <c r="C65" s="21" t="s">
        <v>17</v>
      </c>
      <c r="D65" s="18">
        <v>3</v>
      </c>
      <c r="E65" s="18">
        <v>6</v>
      </c>
      <c r="F65" s="22" t="s">
        <v>321</v>
      </c>
      <c r="G65" s="22"/>
      <c r="H65" s="23"/>
      <c r="I65" s="23" t="s">
        <v>454</v>
      </c>
      <c r="J65" s="18" t="s">
        <v>64</v>
      </c>
      <c r="K65" s="19">
        <v>100</v>
      </c>
      <c r="L65" s="18" t="str">
        <f>IF(Table1323[[#This Row],[Fin]]&lt;&gt;"1st","",Table1323[[#This Row],[Div]]*Table1323[[#This Row],[Lev Bet]])</f>
        <v/>
      </c>
      <c r="M65" s="18">
        <f>IF(Table1323[[#This Row],[Lev Ret]]="",Table1323[[#This Row],[Lev Bet]]*-1,L65-K65)</f>
        <v>-100</v>
      </c>
      <c r="N65" s="24">
        <v>100</v>
      </c>
      <c r="O65" s="24" t="str">
        <f>IF(Table1323[[#This Row],[Fin]]&lt;&gt;"1st","",Table1323[[#This Row],[Div]]*Table1323[[#This Row],[Nat Bet]])</f>
        <v/>
      </c>
      <c r="P65" s="24">
        <f>IF(Table1323[[#This Row],[Lev Ret]]="",Table1323[[#This Row],[Nat Bet]]*-1,O65-N65)</f>
        <v>-100</v>
      </c>
      <c r="Q65" s="18" t="str">
        <f>TEXT(Table1323[[#This Row],[Date]],"DDD")</f>
        <v>Wed</v>
      </c>
    </row>
    <row r="66" spans="1:17" x14ac:dyDescent="0.25">
      <c r="A66" s="20">
        <v>44916</v>
      </c>
      <c r="B66" s="21">
        <v>0.73125000000000007</v>
      </c>
      <c r="C66" s="21" t="s">
        <v>13</v>
      </c>
      <c r="D66" s="18">
        <v>6</v>
      </c>
      <c r="E66" s="18">
        <v>5</v>
      </c>
      <c r="F66" s="22" t="s">
        <v>322</v>
      </c>
      <c r="G66" s="22" t="s">
        <v>24</v>
      </c>
      <c r="H66" s="23"/>
      <c r="I66" s="23" t="s">
        <v>454</v>
      </c>
      <c r="J66" s="18" t="s">
        <v>63</v>
      </c>
      <c r="K66" s="19">
        <v>100</v>
      </c>
      <c r="L66" s="18" t="str">
        <f>IF(Table1323[[#This Row],[Fin]]&lt;&gt;"1st","",Table1323[[#This Row],[Div]]*Table1323[[#This Row],[Lev Bet]])</f>
        <v/>
      </c>
      <c r="M66" s="18">
        <f>IF(Table1323[[#This Row],[Lev Ret]]="",Table1323[[#This Row],[Lev Bet]]*-1,L66-K66)</f>
        <v>-100</v>
      </c>
      <c r="N66" s="24">
        <v>100</v>
      </c>
      <c r="O66" s="24" t="str">
        <f>IF(Table1323[[#This Row],[Fin]]&lt;&gt;"1st","",Table1323[[#This Row],[Div]]*Table1323[[#This Row],[Nat Bet]])</f>
        <v/>
      </c>
      <c r="P66" s="24">
        <f>IF(Table1323[[#This Row],[Lev Ret]]="",Table1323[[#This Row],[Nat Bet]]*-1,O66-N66)</f>
        <v>-100</v>
      </c>
      <c r="Q66" s="18" t="str">
        <f>TEXT(Table1323[[#This Row],[Date]],"DDD")</f>
        <v>Wed</v>
      </c>
    </row>
    <row r="67" spans="1:17" x14ac:dyDescent="0.25">
      <c r="A67" s="20">
        <v>44916</v>
      </c>
      <c r="B67" s="21">
        <v>0.75</v>
      </c>
      <c r="C67" s="21" t="s">
        <v>17</v>
      </c>
      <c r="D67" s="18">
        <v>5</v>
      </c>
      <c r="E67" s="18">
        <v>4</v>
      </c>
      <c r="F67" s="22" t="s">
        <v>323</v>
      </c>
      <c r="G67" s="22"/>
      <c r="H67" s="23"/>
      <c r="I67" s="23" t="s">
        <v>454</v>
      </c>
      <c r="J67" s="18" t="s">
        <v>64</v>
      </c>
      <c r="K67" s="19">
        <v>100</v>
      </c>
      <c r="L67" s="18" t="str">
        <f>IF(Table1323[[#This Row],[Fin]]&lt;&gt;"1st","",Table1323[[#This Row],[Div]]*Table1323[[#This Row],[Lev Bet]])</f>
        <v/>
      </c>
      <c r="M67" s="18">
        <f>IF(Table1323[[#This Row],[Lev Ret]]="",Table1323[[#This Row],[Lev Bet]]*-1,L67-K67)</f>
        <v>-100</v>
      </c>
      <c r="N67" s="24">
        <v>100</v>
      </c>
      <c r="O67" s="24" t="str">
        <f>IF(Table1323[[#This Row],[Fin]]&lt;&gt;"1st","",Table1323[[#This Row],[Div]]*Table1323[[#This Row],[Nat Bet]])</f>
        <v/>
      </c>
      <c r="P67" s="24">
        <f>IF(Table1323[[#This Row],[Lev Ret]]="",Table1323[[#This Row],[Nat Bet]]*-1,O67-N67)</f>
        <v>-100</v>
      </c>
      <c r="Q67" s="18" t="str">
        <f>TEXT(Table1323[[#This Row],[Date]],"DDD")</f>
        <v>Wed</v>
      </c>
    </row>
    <row r="68" spans="1:17" x14ac:dyDescent="0.25">
      <c r="A68" s="20">
        <v>44916</v>
      </c>
      <c r="B68" s="21">
        <v>0.75347222222222221</v>
      </c>
      <c r="C68" s="21" t="s">
        <v>13</v>
      </c>
      <c r="D68" s="18">
        <v>7</v>
      </c>
      <c r="E68" s="18">
        <v>4</v>
      </c>
      <c r="F68" s="22" t="s">
        <v>324</v>
      </c>
      <c r="G68" s="22"/>
      <c r="H68" s="23"/>
      <c r="I68" s="23" t="s">
        <v>454</v>
      </c>
      <c r="J68" s="18" t="s">
        <v>63</v>
      </c>
      <c r="K68" s="19">
        <v>100</v>
      </c>
      <c r="L68" s="18" t="str">
        <f>IF(Table1323[[#This Row],[Fin]]&lt;&gt;"1st","",Table1323[[#This Row],[Div]]*Table1323[[#This Row],[Lev Bet]])</f>
        <v/>
      </c>
      <c r="M68" s="18">
        <f>IF(Table1323[[#This Row],[Lev Ret]]="",Table1323[[#This Row],[Lev Bet]]*-1,L68-K68)</f>
        <v>-100</v>
      </c>
      <c r="N68" s="24">
        <v>100</v>
      </c>
      <c r="O68" s="24" t="str">
        <f>IF(Table1323[[#This Row],[Fin]]&lt;&gt;"1st","",Table1323[[#This Row],[Div]]*Table1323[[#This Row],[Nat Bet]])</f>
        <v/>
      </c>
      <c r="P68" s="24">
        <f>IF(Table1323[[#This Row],[Lev Ret]]="",Table1323[[#This Row],[Nat Bet]]*-1,O68-N68)</f>
        <v>-100</v>
      </c>
      <c r="Q68" s="18" t="str">
        <f>TEXT(Table1323[[#This Row],[Date]],"DDD")</f>
        <v>Wed</v>
      </c>
    </row>
    <row r="69" spans="1:17" x14ac:dyDescent="0.25">
      <c r="A69" s="20">
        <v>44916</v>
      </c>
      <c r="B69" s="21">
        <v>0.8125</v>
      </c>
      <c r="C69" s="21" t="s">
        <v>17</v>
      </c>
      <c r="D69" s="18">
        <v>8</v>
      </c>
      <c r="E69" s="18">
        <v>13</v>
      </c>
      <c r="F69" s="22" t="s">
        <v>325</v>
      </c>
      <c r="G69" s="22"/>
      <c r="H69" s="23"/>
      <c r="I69" s="23" t="s">
        <v>454</v>
      </c>
      <c r="J69" s="18" t="s">
        <v>64</v>
      </c>
      <c r="K69" s="19">
        <v>100</v>
      </c>
      <c r="L69" s="18" t="str">
        <f>IF(Table1323[[#This Row],[Fin]]&lt;&gt;"1st","",Table1323[[#This Row],[Div]]*Table1323[[#This Row],[Lev Bet]])</f>
        <v/>
      </c>
      <c r="M69" s="18">
        <f>IF(Table1323[[#This Row],[Lev Ret]]="",Table1323[[#This Row],[Lev Bet]]*-1,L69-K69)</f>
        <v>-100</v>
      </c>
      <c r="N69" s="24">
        <v>110</v>
      </c>
      <c r="O69" s="24" t="str">
        <f>IF(Table1323[[#This Row],[Fin]]&lt;&gt;"1st","",Table1323[[#This Row],[Div]]*Table1323[[#This Row],[Nat Bet]])</f>
        <v/>
      </c>
      <c r="P69" s="24">
        <f>IF(Table1323[[#This Row],[Lev Ret]]="",Table1323[[#This Row],[Nat Bet]]*-1,O69-N69)</f>
        <v>-110</v>
      </c>
      <c r="Q69" s="18" t="str">
        <f>TEXT(Table1323[[#This Row],[Date]],"DDD")</f>
        <v>Wed</v>
      </c>
    </row>
    <row r="70" spans="1:17" x14ac:dyDescent="0.25">
      <c r="A70" s="20">
        <v>44919</v>
      </c>
      <c r="B70" s="21">
        <v>0.54861111111111105</v>
      </c>
      <c r="C70" s="21" t="s">
        <v>94</v>
      </c>
      <c r="D70" s="18">
        <v>2</v>
      </c>
      <c r="E70" s="18">
        <v>4</v>
      </c>
      <c r="F70" s="22" t="s">
        <v>326</v>
      </c>
      <c r="G70" s="22" t="s">
        <v>22</v>
      </c>
      <c r="H70" s="23">
        <v>3.2</v>
      </c>
      <c r="I70" s="23" t="s">
        <v>454</v>
      </c>
      <c r="J70" s="18" t="s">
        <v>64</v>
      </c>
      <c r="K70" s="19">
        <v>100</v>
      </c>
      <c r="L70" s="18">
        <f>IF(Table1323[[#This Row],[Fin]]&lt;&gt;"1st","",Table1323[[#This Row],[Div]]*Table1323[[#This Row],[Lev Bet]])</f>
        <v>320</v>
      </c>
      <c r="M70" s="18">
        <f>IF(Table1323[[#This Row],[Lev Ret]]="",Table1323[[#This Row],[Lev Bet]]*-1,L70-K70)</f>
        <v>220</v>
      </c>
      <c r="N70" s="24">
        <v>150</v>
      </c>
      <c r="O70" s="24">
        <f>IF(Table1323[[#This Row],[Fin]]&lt;&gt;"1st","",Table1323[[#This Row],[Div]]*Table1323[[#This Row],[Nat Bet]])</f>
        <v>480</v>
      </c>
      <c r="P70" s="24">
        <f>IF(Table1323[[#This Row],[Lev Ret]]="",Table1323[[#This Row],[Nat Bet]]*-1,O70-N70)</f>
        <v>330</v>
      </c>
      <c r="Q70" s="18" t="str">
        <f>TEXT(Table1323[[#This Row],[Date]],"DDD")</f>
        <v>Sat</v>
      </c>
    </row>
    <row r="71" spans="1:17" x14ac:dyDescent="0.25">
      <c r="A71" s="20">
        <v>44919</v>
      </c>
      <c r="B71" s="21">
        <v>0.61111111111111105</v>
      </c>
      <c r="C71" s="21" t="s">
        <v>14</v>
      </c>
      <c r="D71" s="18">
        <v>5</v>
      </c>
      <c r="E71" s="18">
        <v>6</v>
      </c>
      <c r="F71" s="22" t="s">
        <v>327</v>
      </c>
      <c r="G71" s="22"/>
      <c r="H71" s="23"/>
      <c r="I71" s="23" t="s">
        <v>454</v>
      </c>
      <c r="J71" s="18" t="s">
        <v>65</v>
      </c>
      <c r="K71" s="19">
        <v>100</v>
      </c>
      <c r="L71" s="18" t="str">
        <f>IF(Table1323[[#This Row],[Fin]]&lt;&gt;"1st","",Table1323[[#This Row],[Div]]*Table1323[[#This Row],[Lev Bet]])</f>
        <v/>
      </c>
      <c r="M71" s="18">
        <f>IF(Table1323[[#This Row],[Lev Ret]]="",Table1323[[#This Row],[Lev Bet]]*-1,L71-K71)</f>
        <v>-100</v>
      </c>
      <c r="N71" s="24">
        <v>140</v>
      </c>
      <c r="O71" s="24" t="str">
        <f>IF(Table1323[[#This Row],[Fin]]&lt;&gt;"1st","",Table1323[[#This Row],[Div]]*Table1323[[#This Row],[Nat Bet]])</f>
        <v/>
      </c>
      <c r="P71" s="24">
        <f>IF(Table1323[[#This Row],[Lev Ret]]="",Table1323[[#This Row],[Nat Bet]]*-1,O71-N71)</f>
        <v>-140</v>
      </c>
      <c r="Q71" s="18" t="str">
        <f>TEXT(Table1323[[#This Row],[Date]],"DDD")</f>
        <v>Sat</v>
      </c>
    </row>
    <row r="72" spans="1:17" x14ac:dyDescent="0.25">
      <c r="A72" s="20">
        <v>44921</v>
      </c>
      <c r="B72" s="21">
        <v>0.60069444444444442</v>
      </c>
      <c r="C72" s="21" t="s">
        <v>16</v>
      </c>
      <c r="D72" s="18">
        <v>3</v>
      </c>
      <c r="E72" s="18">
        <v>3</v>
      </c>
      <c r="F72" s="22" t="s">
        <v>328</v>
      </c>
      <c r="G72" s="22" t="s">
        <v>22</v>
      </c>
      <c r="H72" s="23">
        <v>1.65</v>
      </c>
      <c r="I72" s="23" t="s">
        <v>454</v>
      </c>
      <c r="J72" s="18" t="s">
        <v>64</v>
      </c>
      <c r="K72" s="19">
        <v>100</v>
      </c>
      <c r="L72" s="18">
        <f>IF(Table1323[[#This Row],[Fin]]&lt;&gt;"1st","",Table1323[[#This Row],[Div]]*Table1323[[#This Row],[Lev Bet]])</f>
        <v>165</v>
      </c>
      <c r="M72" s="18">
        <f>IF(Table1323[[#This Row],[Lev Ret]]="",Table1323[[#This Row],[Lev Bet]]*-1,L72-K72)</f>
        <v>65</v>
      </c>
      <c r="N72" s="24">
        <v>150</v>
      </c>
      <c r="O72" s="24">
        <f>IF(Table1323[[#This Row],[Fin]]&lt;&gt;"1st","",Table1323[[#This Row],[Div]]*Table1323[[#This Row],[Nat Bet]])</f>
        <v>247.5</v>
      </c>
      <c r="P72" s="24">
        <f>IF(Table1323[[#This Row],[Lev Ret]]="",Table1323[[#This Row],[Nat Bet]]*-1,O72-N72)</f>
        <v>97.5</v>
      </c>
      <c r="Q72" s="18" t="str">
        <f>TEXT(Table1323[[#This Row],[Date]],"DDD")</f>
        <v>Mon</v>
      </c>
    </row>
    <row r="73" spans="1:17" x14ac:dyDescent="0.25">
      <c r="A73" s="20">
        <v>44921</v>
      </c>
      <c r="B73" s="21">
        <v>0.625</v>
      </c>
      <c r="C73" s="21" t="s">
        <v>16</v>
      </c>
      <c r="D73" s="18">
        <v>4</v>
      </c>
      <c r="E73" s="18">
        <v>1</v>
      </c>
      <c r="F73" s="22" t="s">
        <v>329</v>
      </c>
      <c r="G73" s="22" t="s">
        <v>22</v>
      </c>
      <c r="H73" s="23">
        <v>1.8</v>
      </c>
      <c r="I73" s="23" t="s">
        <v>454</v>
      </c>
      <c r="J73" s="18" t="s">
        <v>64</v>
      </c>
      <c r="K73" s="19">
        <v>100</v>
      </c>
      <c r="L73" s="18">
        <f>IF(Table1323[[#This Row],[Fin]]&lt;&gt;"1st","",Table1323[[#This Row],[Div]]*Table1323[[#This Row],[Lev Bet]])</f>
        <v>180</v>
      </c>
      <c r="M73" s="18">
        <f>IF(Table1323[[#This Row],[Lev Ret]]="",Table1323[[#This Row],[Lev Bet]]*-1,L73-K73)</f>
        <v>80</v>
      </c>
      <c r="N73" s="24">
        <v>150</v>
      </c>
      <c r="O73" s="24">
        <f>IF(Table1323[[#This Row],[Fin]]&lt;&gt;"1st","",Table1323[[#This Row],[Div]]*Table1323[[#This Row],[Nat Bet]])</f>
        <v>270</v>
      </c>
      <c r="P73" s="24">
        <f>IF(Table1323[[#This Row],[Lev Ret]]="",Table1323[[#This Row],[Nat Bet]]*-1,O73-N73)</f>
        <v>120</v>
      </c>
      <c r="Q73" s="18" t="str">
        <f>TEXT(Table1323[[#This Row],[Date]],"DDD")</f>
        <v>Mon</v>
      </c>
    </row>
    <row r="74" spans="1:17" x14ac:dyDescent="0.25">
      <c r="A74" s="20">
        <v>44926</v>
      </c>
      <c r="B74" s="21">
        <v>0.54375000000000007</v>
      </c>
      <c r="C74" s="21" t="s">
        <v>10</v>
      </c>
      <c r="D74" s="18">
        <v>1</v>
      </c>
      <c r="E74" s="18">
        <v>10</v>
      </c>
      <c r="F74" s="22" t="s">
        <v>330</v>
      </c>
      <c r="G74" s="22" t="s">
        <v>22</v>
      </c>
      <c r="H74" s="23">
        <v>4.9000000000000004</v>
      </c>
      <c r="I74" s="23" t="s">
        <v>454</v>
      </c>
      <c r="J74" s="18" t="s">
        <v>63</v>
      </c>
      <c r="K74" s="19">
        <v>100</v>
      </c>
      <c r="L74" s="18">
        <f>IF(Table1323[[#This Row],[Fin]]&lt;&gt;"1st","",Table1323[[#This Row],[Div]]*Table1323[[#This Row],[Lev Bet]])</f>
        <v>490.00000000000006</v>
      </c>
      <c r="M74" s="18">
        <f>IF(Table1323[[#This Row],[Lev Ret]]="",Table1323[[#This Row],[Lev Bet]]*-1,L74-K74)</f>
        <v>390.00000000000006</v>
      </c>
      <c r="N74" s="24">
        <v>140</v>
      </c>
      <c r="O74" s="24">
        <f>IF(Table1323[[#This Row],[Fin]]&lt;&gt;"1st","",Table1323[[#This Row],[Div]]*Table1323[[#This Row],[Nat Bet]])</f>
        <v>686</v>
      </c>
      <c r="P74" s="24">
        <f>IF(Table1323[[#This Row],[Lev Ret]]="",Table1323[[#This Row],[Nat Bet]]*-1,O74-N74)</f>
        <v>546</v>
      </c>
      <c r="Q74" s="18" t="str">
        <f>TEXT(Table1323[[#This Row],[Date]],"DDD")</f>
        <v>Sat</v>
      </c>
    </row>
    <row r="75" spans="1:17" x14ac:dyDescent="0.25">
      <c r="A75" s="20">
        <v>44926</v>
      </c>
      <c r="B75" s="21">
        <v>0.59722222222222221</v>
      </c>
      <c r="C75" s="21" t="s">
        <v>94</v>
      </c>
      <c r="D75" s="18">
        <v>4</v>
      </c>
      <c r="E75" s="18">
        <v>3</v>
      </c>
      <c r="F75" s="22" t="s">
        <v>331</v>
      </c>
      <c r="G75" s="22"/>
      <c r="H75" s="23"/>
      <c r="I75" s="23" t="s">
        <v>454</v>
      </c>
      <c r="J75" s="18" t="s">
        <v>64</v>
      </c>
      <c r="K75" s="19">
        <v>100</v>
      </c>
      <c r="L75" s="18" t="str">
        <f>IF(Table1323[[#This Row],[Fin]]&lt;&gt;"1st","",Table1323[[#This Row],[Div]]*Table1323[[#This Row],[Lev Bet]])</f>
        <v/>
      </c>
      <c r="M75" s="18">
        <f>IF(Table1323[[#This Row],[Lev Ret]]="",Table1323[[#This Row],[Lev Bet]]*-1,L75-K75)</f>
        <v>-100</v>
      </c>
      <c r="N75" s="24">
        <v>150</v>
      </c>
      <c r="O75" s="24" t="str">
        <f>IF(Table1323[[#This Row],[Fin]]&lt;&gt;"1st","",Table1323[[#This Row],[Div]]*Table1323[[#This Row],[Nat Bet]])</f>
        <v/>
      </c>
      <c r="P75" s="24">
        <f>IF(Table1323[[#This Row],[Lev Ret]]="",Table1323[[#This Row],[Nat Bet]]*-1,O75-N75)</f>
        <v>-150</v>
      </c>
      <c r="Q75" s="18" t="str">
        <f>TEXT(Table1323[[#This Row],[Date]],"DDD")</f>
        <v>Sat</v>
      </c>
    </row>
    <row r="76" spans="1:17" x14ac:dyDescent="0.25">
      <c r="A76" s="20">
        <v>44933</v>
      </c>
      <c r="B76" s="21">
        <v>0.57291666666666663</v>
      </c>
      <c r="C76" s="21" t="s">
        <v>16</v>
      </c>
      <c r="D76" s="18">
        <v>3</v>
      </c>
      <c r="E76" s="18">
        <v>5</v>
      </c>
      <c r="F76" s="22" t="s">
        <v>332</v>
      </c>
      <c r="G76" s="22" t="s">
        <v>23</v>
      </c>
      <c r="H76" s="23"/>
      <c r="I76" s="23" t="s">
        <v>454</v>
      </c>
      <c r="J76" s="18" t="s">
        <v>64</v>
      </c>
      <c r="K76" s="19">
        <v>100</v>
      </c>
      <c r="L76" s="18" t="str">
        <f>IF(Table1323[[#This Row],[Fin]]&lt;&gt;"1st","",Table1323[[#This Row],[Div]]*Table1323[[#This Row],[Lev Bet]])</f>
        <v/>
      </c>
      <c r="M76" s="18">
        <f>IF(Table1323[[#This Row],[Lev Ret]]="",Table1323[[#This Row],[Lev Bet]]*-1,L76-K76)</f>
        <v>-100</v>
      </c>
      <c r="N76" s="24">
        <v>140</v>
      </c>
      <c r="O76" s="24" t="str">
        <f>IF(Table1323[[#This Row],[Fin]]&lt;&gt;"1st","",Table1323[[#This Row],[Div]]*Table1323[[#This Row],[Nat Bet]])</f>
        <v/>
      </c>
      <c r="P76" s="24">
        <f>IF(Table1323[[#This Row],[Lev Ret]]="",Table1323[[#This Row],[Nat Bet]]*-1,O76-N76)</f>
        <v>-140</v>
      </c>
      <c r="Q76" s="18" t="str">
        <f>TEXT(Table1323[[#This Row],[Date]],"DDD")</f>
        <v>Sat</v>
      </c>
    </row>
    <row r="77" spans="1:17" x14ac:dyDescent="0.25">
      <c r="A77" s="20">
        <v>44937</v>
      </c>
      <c r="B77" s="21">
        <v>0.65555555555555556</v>
      </c>
      <c r="C77" s="21" t="s">
        <v>10</v>
      </c>
      <c r="D77" s="18">
        <v>4</v>
      </c>
      <c r="E77" s="18">
        <v>5</v>
      </c>
      <c r="F77" s="22" t="s">
        <v>333</v>
      </c>
      <c r="G77" s="22" t="s">
        <v>22</v>
      </c>
      <c r="H77" s="23">
        <v>1.75</v>
      </c>
      <c r="I77" s="23" t="s">
        <v>454</v>
      </c>
      <c r="J77" s="18" t="s">
        <v>63</v>
      </c>
      <c r="K77" s="19">
        <v>100</v>
      </c>
      <c r="L77" s="18">
        <f>IF(Table1323[[#This Row],[Fin]]&lt;&gt;"1st","",Table1323[[#This Row],[Div]]*Table1323[[#This Row],[Lev Bet]])</f>
        <v>175</v>
      </c>
      <c r="M77" s="18">
        <f>IF(Table1323[[#This Row],[Lev Ret]]="",Table1323[[#This Row],[Lev Bet]]*-1,L77-K77)</f>
        <v>75</v>
      </c>
      <c r="N77" s="24">
        <v>100</v>
      </c>
      <c r="O77" s="24">
        <f>IF(Table1323[[#This Row],[Fin]]&lt;&gt;"1st","",Table1323[[#This Row],[Div]]*Table1323[[#This Row],[Nat Bet]])</f>
        <v>175</v>
      </c>
      <c r="P77" s="24">
        <f>IF(Table1323[[#This Row],[Lev Ret]]="",Table1323[[#This Row],[Nat Bet]]*-1,O77-N77)</f>
        <v>75</v>
      </c>
      <c r="Q77" s="18" t="str">
        <f>TEXT(Table1323[[#This Row],[Date]],"DDD")</f>
        <v>Wed</v>
      </c>
    </row>
    <row r="78" spans="1:17" x14ac:dyDescent="0.25">
      <c r="A78" s="20">
        <v>44937</v>
      </c>
      <c r="B78" s="21">
        <v>0.67013888888888884</v>
      </c>
      <c r="C78" s="21" t="s">
        <v>15</v>
      </c>
      <c r="D78" s="18">
        <v>4</v>
      </c>
      <c r="E78" s="18">
        <v>5</v>
      </c>
      <c r="F78" s="22" t="s">
        <v>334</v>
      </c>
      <c r="G78" s="22" t="s">
        <v>22</v>
      </c>
      <c r="H78" s="23">
        <v>3.3</v>
      </c>
      <c r="I78" s="23" t="s">
        <v>454</v>
      </c>
      <c r="J78" s="18" t="s">
        <v>65</v>
      </c>
      <c r="K78" s="19">
        <v>100</v>
      </c>
      <c r="L78" s="18">
        <f>IF(Table1323[[#This Row],[Fin]]&lt;&gt;"1st","",Table1323[[#This Row],[Div]]*Table1323[[#This Row],[Lev Bet]])</f>
        <v>330</v>
      </c>
      <c r="M78" s="18">
        <f>IF(Table1323[[#This Row],[Lev Ret]]="",Table1323[[#This Row],[Lev Bet]]*-1,L78-K78)</f>
        <v>230</v>
      </c>
      <c r="N78" s="24">
        <v>120</v>
      </c>
      <c r="O78" s="24">
        <f>IF(Table1323[[#This Row],[Fin]]&lt;&gt;"1st","",Table1323[[#This Row],[Div]]*Table1323[[#This Row],[Nat Bet]])</f>
        <v>396</v>
      </c>
      <c r="P78" s="24">
        <f>IF(Table1323[[#This Row],[Lev Ret]]="",Table1323[[#This Row],[Nat Bet]]*-1,O78-N78)</f>
        <v>276</v>
      </c>
      <c r="Q78" s="18" t="str">
        <f>TEXT(Table1323[[#This Row],[Date]],"DDD")</f>
        <v>Wed</v>
      </c>
    </row>
    <row r="79" spans="1:17" x14ac:dyDescent="0.25">
      <c r="A79" s="20">
        <v>44937</v>
      </c>
      <c r="B79" s="21">
        <v>0.67986111111111114</v>
      </c>
      <c r="C79" s="21" t="s">
        <v>10</v>
      </c>
      <c r="D79" s="18">
        <v>5</v>
      </c>
      <c r="E79" s="18">
        <v>1</v>
      </c>
      <c r="F79" s="22" t="s">
        <v>335</v>
      </c>
      <c r="G79" s="22" t="s">
        <v>22</v>
      </c>
      <c r="H79" s="23">
        <v>9</v>
      </c>
      <c r="I79" s="23" t="s">
        <v>454</v>
      </c>
      <c r="J79" s="18" t="s">
        <v>63</v>
      </c>
      <c r="K79" s="19">
        <v>100</v>
      </c>
      <c r="L79" s="18">
        <f>IF(Table1323[[#This Row],[Fin]]&lt;&gt;"1st","",Table1323[[#This Row],[Div]]*Table1323[[#This Row],[Lev Bet]])</f>
        <v>900</v>
      </c>
      <c r="M79" s="18">
        <f>IF(Table1323[[#This Row],[Lev Ret]]="",Table1323[[#This Row],[Lev Bet]]*-1,L79-K79)</f>
        <v>800</v>
      </c>
      <c r="N79" s="24">
        <v>100</v>
      </c>
      <c r="O79" s="24">
        <f>IF(Table1323[[#This Row],[Fin]]&lt;&gt;"1st","",Table1323[[#This Row],[Div]]*Table1323[[#This Row],[Nat Bet]])</f>
        <v>900</v>
      </c>
      <c r="P79" s="24">
        <f>IF(Table1323[[#This Row],[Lev Ret]]="",Table1323[[#This Row],[Nat Bet]]*-1,O79-N79)</f>
        <v>800</v>
      </c>
      <c r="Q79" s="18" t="str">
        <f>TEXT(Table1323[[#This Row],[Date]],"DDD")</f>
        <v>Wed</v>
      </c>
    </row>
    <row r="80" spans="1:17" x14ac:dyDescent="0.25">
      <c r="A80" s="20">
        <v>44937</v>
      </c>
      <c r="B80" s="21">
        <v>0.72569444444444453</v>
      </c>
      <c r="C80" s="21" t="s">
        <v>17</v>
      </c>
      <c r="D80" s="18">
        <v>4</v>
      </c>
      <c r="E80" s="18">
        <v>2</v>
      </c>
      <c r="F80" s="22" t="s">
        <v>336</v>
      </c>
      <c r="G80" s="22"/>
      <c r="H80" s="23"/>
      <c r="I80" s="23" t="s">
        <v>454</v>
      </c>
      <c r="J80" s="18" t="s">
        <v>64</v>
      </c>
      <c r="K80" s="19">
        <v>100</v>
      </c>
      <c r="L80" s="18" t="str">
        <f>IF(Table1323[[#This Row],[Fin]]&lt;&gt;"1st","",Table1323[[#This Row],[Div]]*Table1323[[#This Row],[Lev Bet]])</f>
        <v/>
      </c>
      <c r="M80" s="18">
        <f>IF(Table1323[[#This Row],[Lev Ret]]="",Table1323[[#This Row],[Lev Bet]]*-1,L80-K80)</f>
        <v>-100</v>
      </c>
      <c r="N80" s="24">
        <v>110</v>
      </c>
      <c r="O80" s="24" t="str">
        <f>IF(Table1323[[#This Row],[Fin]]&lt;&gt;"1st","",Table1323[[#This Row],[Div]]*Table1323[[#This Row],[Nat Bet]])</f>
        <v/>
      </c>
      <c r="P80" s="24">
        <f>IF(Table1323[[#This Row],[Lev Ret]]="",Table1323[[#This Row],[Nat Bet]]*-1,O80-N80)</f>
        <v>-110</v>
      </c>
      <c r="Q80" s="18" t="str">
        <f>TEXT(Table1323[[#This Row],[Date]],"DDD")</f>
        <v>Wed</v>
      </c>
    </row>
    <row r="81" spans="1:17" x14ac:dyDescent="0.25">
      <c r="A81" s="20">
        <v>44937</v>
      </c>
      <c r="B81" s="21">
        <v>0.79166666666666663</v>
      </c>
      <c r="C81" s="21" t="s">
        <v>17</v>
      </c>
      <c r="D81" s="18">
        <v>7</v>
      </c>
      <c r="E81" s="18">
        <v>5</v>
      </c>
      <c r="F81" s="22" t="s">
        <v>337</v>
      </c>
      <c r="G81" s="22" t="s">
        <v>22</v>
      </c>
      <c r="H81" s="23">
        <v>6.8</v>
      </c>
      <c r="I81" s="23" t="s">
        <v>454</v>
      </c>
      <c r="J81" s="18" t="s">
        <v>64</v>
      </c>
      <c r="K81" s="19">
        <v>100</v>
      </c>
      <c r="L81" s="18">
        <f>IF(Table1323[[#This Row],[Fin]]&lt;&gt;"1st","",Table1323[[#This Row],[Div]]*Table1323[[#This Row],[Lev Bet]])</f>
        <v>680</v>
      </c>
      <c r="M81" s="18">
        <f>IF(Table1323[[#This Row],[Lev Ret]]="",Table1323[[#This Row],[Lev Bet]]*-1,L81-K81)</f>
        <v>580</v>
      </c>
      <c r="N81" s="24">
        <v>110</v>
      </c>
      <c r="O81" s="24">
        <f>IF(Table1323[[#This Row],[Fin]]&lt;&gt;"1st","",Table1323[[#This Row],[Div]]*Table1323[[#This Row],[Nat Bet]])</f>
        <v>748</v>
      </c>
      <c r="P81" s="24">
        <f>IF(Table1323[[#This Row],[Lev Ret]]="",Table1323[[#This Row],[Nat Bet]]*-1,O81-N81)</f>
        <v>638</v>
      </c>
      <c r="Q81" s="18" t="str">
        <f>TEXT(Table1323[[#This Row],[Date]],"DDD")</f>
        <v>Wed</v>
      </c>
    </row>
    <row r="82" spans="1:17" x14ac:dyDescent="0.25">
      <c r="A82" s="20">
        <v>44937</v>
      </c>
      <c r="B82" s="21">
        <v>0.8125</v>
      </c>
      <c r="C82" s="21" t="s">
        <v>17</v>
      </c>
      <c r="D82" s="18">
        <v>8</v>
      </c>
      <c r="E82" s="18">
        <v>11</v>
      </c>
      <c r="F82" s="22" t="s">
        <v>338</v>
      </c>
      <c r="G82" s="22" t="s">
        <v>24</v>
      </c>
      <c r="H82" s="23"/>
      <c r="I82" s="23" t="s">
        <v>454</v>
      </c>
      <c r="J82" s="18" t="s">
        <v>64</v>
      </c>
      <c r="K82" s="19">
        <v>100</v>
      </c>
      <c r="L82" s="18" t="str">
        <f>IF(Table1323[[#This Row],[Fin]]&lt;&gt;"1st","",Table1323[[#This Row],[Div]]*Table1323[[#This Row],[Lev Bet]])</f>
        <v/>
      </c>
      <c r="M82" s="18">
        <f>IF(Table1323[[#This Row],[Lev Ret]]="",Table1323[[#This Row],[Lev Bet]]*-1,L82-K82)</f>
        <v>-100</v>
      </c>
      <c r="N82" s="24">
        <v>110</v>
      </c>
      <c r="O82" s="24" t="str">
        <f>IF(Table1323[[#This Row],[Fin]]&lt;&gt;"1st","",Table1323[[#This Row],[Div]]*Table1323[[#This Row],[Nat Bet]])</f>
        <v/>
      </c>
      <c r="P82" s="24">
        <f>IF(Table1323[[#This Row],[Lev Ret]]="",Table1323[[#This Row],[Nat Bet]]*-1,O82-N82)</f>
        <v>-110</v>
      </c>
      <c r="Q82" s="18" t="str">
        <f>TEXT(Table1323[[#This Row],[Date]],"DDD")</f>
        <v>Wed</v>
      </c>
    </row>
    <row r="83" spans="1:17" x14ac:dyDescent="0.25">
      <c r="A83" s="20">
        <v>44940</v>
      </c>
      <c r="B83" s="21">
        <v>0.53819444444444442</v>
      </c>
      <c r="C83" s="21" t="s">
        <v>12</v>
      </c>
      <c r="D83" s="18">
        <v>2</v>
      </c>
      <c r="E83" s="18">
        <v>4</v>
      </c>
      <c r="F83" s="22" t="s">
        <v>339</v>
      </c>
      <c r="G83" s="22" t="s">
        <v>24</v>
      </c>
      <c r="H83" s="23"/>
      <c r="I83" s="23" t="s">
        <v>454</v>
      </c>
      <c r="J83" s="18" t="s">
        <v>65</v>
      </c>
      <c r="K83" s="19">
        <v>100</v>
      </c>
      <c r="L83" s="18" t="str">
        <f>IF(Table1323[[#This Row],[Fin]]&lt;&gt;"1st","",Table1323[[#This Row],[Div]]*Table1323[[#This Row],[Lev Bet]])</f>
        <v/>
      </c>
      <c r="M83" s="18">
        <f>IF(Table1323[[#This Row],[Lev Ret]]="",Table1323[[#This Row],[Lev Bet]]*-1,L83-K83)</f>
        <v>-100</v>
      </c>
      <c r="N83" s="24">
        <v>140</v>
      </c>
      <c r="O83" s="24" t="str">
        <f>IF(Table1323[[#This Row],[Fin]]&lt;&gt;"1st","",Table1323[[#This Row],[Div]]*Table1323[[#This Row],[Nat Bet]])</f>
        <v/>
      </c>
      <c r="P83" s="24">
        <f>IF(Table1323[[#This Row],[Lev Ret]]="",Table1323[[#This Row],[Nat Bet]]*-1,O83-N83)</f>
        <v>-140</v>
      </c>
      <c r="Q83" s="18" t="str">
        <f>TEXT(Table1323[[#This Row],[Date]],"DDD")</f>
        <v>Sat</v>
      </c>
    </row>
    <row r="84" spans="1:17" x14ac:dyDescent="0.25">
      <c r="A84" s="20">
        <v>44940</v>
      </c>
      <c r="B84" s="21">
        <v>0.57152777777777775</v>
      </c>
      <c r="C84" s="21" t="s">
        <v>11</v>
      </c>
      <c r="D84" s="18">
        <v>7</v>
      </c>
      <c r="E84" s="18">
        <v>10</v>
      </c>
      <c r="F84" s="22" t="s">
        <v>340</v>
      </c>
      <c r="G84" s="22"/>
      <c r="H84" s="23"/>
      <c r="I84" s="23" t="s">
        <v>454</v>
      </c>
      <c r="J84" s="18" t="s">
        <v>64</v>
      </c>
      <c r="K84" s="19">
        <v>100</v>
      </c>
      <c r="L84" s="18" t="str">
        <f>IF(Table1323[[#This Row],[Fin]]&lt;&gt;"1st","",Table1323[[#This Row],[Div]]*Table1323[[#This Row],[Lev Bet]])</f>
        <v/>
      </c>
      <c r="M84" s="18">
        <f>IF(Table1323[[#This Row],[Lev Ret]]="",Table1323[[#This Row],[Lev Bet]]*-1,L84-K84)</f>
        <v>-100</v>
      </c>
      <c r="N84" s="24">
        <v>140</v>
      </c>
      <c r="O84" s="24" t="str">
        <f>IF(Table1323[[#This Row],[Fin]]&lt;&gt;"1st","",Table1323[[#This Row],[Div]]*Table1323[[#This Row],[Nat Bet]])</f>
        <v/>
      </c>
      <c r="P84" s="24">
        <f>IF(Table1323[[#This Row],[Lev Ret]]="",Table1323[[#This Row],[Nat Bet]]*-1,O84-N84)</f>
        <v>-140</v>
      </c>
      <c r="Q84" s="18" t="str">
        <f>TEXT(Table1323[[#This Row],[Date]],"DDD")</f>
        <v>Sat</v>
      </c>
    </row>
    <row r="85" spans="1:17" x14ac:dyDescent="0.25">
      <c r="A85" s="20">
        <v>44944</v>
      </c>
      <c r="B85" s="21">
        <v>0.70138888888888884</v>
      </c>
      <c r="C85" s="21" t="s">
        <v>16</v>
      </c>
      <c r="D85" s="18">
        <v>3</v>
      </c>
      <c r="E85" s="18">
        <v>4</v>
      </c>
      <c r="F85" s="22" t="s">
        <v>341</v>
      </c>
      <c r="G85" s="22"/>
      <c r="H85" s="23"/>
      <c r="I85" s="23" t="s">
        <v>454</v>
      </c>
      <c r="J85" s="18" t="s">
        <v>64</v>
      </c>
      <c r="K85" s="19">
        <v>100</v>
      </c>
      <c r="L85" s="18" t="str">
        <f>IF(Table1323[[#This Row],[Fin]]&lt;&gt;"1st","",Table1323[[#This Row],[Div]]*Table1323[[#This Row],[Lev Bet]])</f>
        <v/>
      </c>
      <c r="M85" s="18">
        <f>IF(Table1323[[#This Row],[Lev Ret]]="",Table1323[[#This Row],[Lev Bet]]*-1,L85-K85)</f>
        <v>-100</v>
      </c>
      <c r="N85" s="24">
        <v>110</v>
      </c>
      <c r="O85" s="24" t="str">
        <f>IF(Table1323[[#This Row],[Fin]]&lt;&gt;"1st","",Table1323[[#This Row],[Div]]*Table1323[[#This Row],[Nat Bet]])</f>
        <v/>
      </c>
      <c r="P85" s="24">
        <f>IF(Table1323[[#This Row],[Lev Ret]]="",Table1323[[#This Row],[Nat Bet]]*-1,O85-N85)</f>
        <v>-110</v>
      </c>
      <c r="Q85" s="18" t="str">
        <f>TEXT(Table1323[[#This Row],[Date]],"DDD")</f>
        <v>Wed</v>
      </c>
    </row>
    <row r="86" spans="1:17" x14ac:dyDescent="0.25">
      <c r="A86" s="20">
        <v>44944</v>
      </c>
      <c r="B86" s="21">
        <v>0.79166666666666663</v>
      </c>
      <c r="C86" s="21" t="s">
        <v>16</v>
      </c>
      <c r="D86" s="18">
        <v>7</v>
      </c>
      <c r="E86" s="18">
        <v>10</v>
      </c>
      <c r="F86" s="22" t="s">
        <v>342</v>
      </c>
      <c r="G86" s="22" t="s">
        <v>23</v>
      </c>
      <c r="H86" s="23"/>
      <c r="I86" s="23" t="s">
        <v>454</v>
      </c>
      <c r="J86" s="18" t="s">
        <v>64</v>
      </c>
      <c r="K86" s="19">
        <v>100</v>
      </c>
      <c r="L86" s="18" t="str">
        <f>IF(Table1323[[#This Row],[Fin]]&lt;&gt;"1st","",Table1323[[#This Row],[Div]]*Table1323[[#This Row],[Lev Bet]])</f>
        <v/>
      </c>
      <c r="M86" s="18">
        <f>IF(Table1323[[#This Row],[Lev Ret]]="",Table1323[[#This Row],[Lev Bet]]*-1,L86-K86)</f>
        <v>-100</v>
      </c>
      <c r="N86" s="24">
        <v>110</v>
      </c>
      <c r="O86" s="24" t="str">
        <f>IF(Table1323[[#This Row],[Fin]]&lt;&gt;"1st","",Table1323[[#This Row],[Div]]*Table1323[[#This Row],[Nat Bet]])</f>
        <v/>
      </c>
      <c r="P86" s="24">
        <f>IF(Table1323[[#This Row],[Lev Ret]]="",Table1323[[#This Row],[Nat Bet]]*-1,O86-N86)</f>
        <v>-110</v>
      </c>
      <c r="Q86" s="18" t="str">
        <f>TEXT(Table1323[[#This Row],[Date]],"DDD")</f>
        <v>Wed</v>
      </c>
    </row>
    <row r="87" spans="1:17" x14ac:dyDescent="0.25">
      <c r="A87" s="20">
        <v>44947</v>
      </c>
      <c r="B87" s="21">
        <v>0.58680555555555558</v>
      </c>
      <c r="C87" s="21" t="s">
        <v>14</v>
      </c>
      <c r="D87" s="18">
        <v>4</v>
      </c>
      <c r="E87" s="18">
        <v>6</v>
      </c>
      <c r="F87" s="22" t="s">
        <v>343</v>
      </c>
      <c r="G87" s="22" t="s">
        <v>22</v>
      </c>
      <c r="H87" s="23">
        <v>7</v>
      </c>
      <c r="I87" s="23" t="s">
        <v>454</v>
      </c>
      <c r="J87" s="18" t="s">
        <v>65</v>
      </c>
      <c r="K87" s="19">
        <v>100</v>
      </c>
      <c r="L87" s="18">
        <f>IF(Table1323[[#This Row],[Fin]]&lt;&gt;"1st","",Table1323[[#This Row],[Div]]*Table1323[[#This Row],[Lev Bet]])</f>
        <v>700</v>
      </c>
      <c r="M87" s="18">
        <f>IF(Table1323[[#This Row],[Lev Ret]]="",Table1323[[#This Row],[Lev Bet]]*-1,L87-K87)</f>
        <v>600</v>
      </c>
      <c r="N87" s="24">
        <v>140</v>
      </c>
      <c r="O87" s="24">
        <f>IF(Table1323[[#This Row],[Fin]]&lt;&gt;"1st","",Table1323[[#This Row],[Div]]*Table1323[[#This Row],[Nat Bet]])</f>
        <v>980</v>
      </c>
      <c r="P87" s="24">
        <f>IF(Table1323[[#This Row],[Lev Ret]]="",Table1323[[#This Row],[Nat Bet]]*-1,O87-N87)</f>
        <v>840</v>
      </c>
      <c r="Q87" s="18" t="str">
        <f>TEXT(Table1323[[#This Row],[Date]],"DDD")</f>
        <v>Sat</v>
      </c>
    </row>
    <row r="88" spans="1:17" x14ac:dyDescent="0.25">
      <c r="A88" s="20">
        <v>44947</v>
      </c>
      <c r="B88" s="21">
        <v>0.625</v>
      </c>
      <c r="C88" s="21" t="s">
        <v>94</v>
      </c>
      <c r="D88" s="18">
        <v>5</v>
      </c>
      <c r="E88" s="18">
        <v>1</v>
      </c>
      <c r="F88" s="22" t="s">
        <v>344</v>
      </c>
      <c r="G88" s="22" t="s">
        <v>24</v>
      </c>
      <c r="H88" s="23"/>
      <c r="I88" s="23" t="s">
        <v>454</v>
      </c>
      <c r="J88" s="18" t="s">
        <v>64</v>
      </c>
      <c r="K88" s="19">
        <v>100</v>
      </c>
      <c r="L88" s="18" t="str">
        <f>IF(Table1323[[#This Row],[Fin]]&lt;&gt;"1st","",Table1323[[#This Row],[Div]]*Table1323[[#This Row],[Lev Bet]])</f>
        <v/>
      </c>
      <c r="M88" s="18">
        <f>IF(Table1323[[#This Row],[Lev Ret]]="",Table1323[[#This Row],[Lev Bet]]*-1,L88-K88)</f>
        <v>-100</v>
      </c>
      <c r="N88" s="24">
        <v>140</v>
      </c>
      <c r="O88" s="24" t="str">
        <f>IF(Table1323[[#This Row],[Fin]]&lt;&gt;"1st","",Table1323[[#This Row],[Div]]*Table1323[[#This Row],[Nat Bet]])</f>
        <v/>
      </c>
      <c r="P88" s="24">
        <f>IF(Table1323[[#This Row],[Lev Ret]]="",Table1323[[#This Row],[Nat Bet]]*-1,O88-N88)</f>
        <v>-140</v>
      </c>
      <c r="Q88" s="18" t="str">
        <f>TEXT(Table1323[[#This Row],[Date]],"DDD")</f>
        <v>Sat</v>
      </c>
    </row>
    <row r="89" spans="1:17" x14ac:dyDescent="0.25">
      <c r="A89" s="20">
        <v>44947</v>
      </c>
      <c r="B89" s="21">
        <v>0.64722222222222225</v>
      </c>
      <c r="C89" s="21" t="s">
        <v>10</v>
      </c>
      <c r="D89" s="18">
        <v>5</v>
      </c>
      <c r="E89" s="18">
        <v>12</v>
      </c>
      <c r="F89" s="22" t="s">
        <v>345</v>
      </c>
      <c r="G89" s="22"/>
      <c r="H89" s="23"/>
      <c r="I89" s="23" t="s">
        <v>454</v>
      </c>
      <c r="J89" s="18" t="s">
        <v>63</v>
      </c>
      <c r="K89" s="19">
        <v>100</v>
      </c>
      <c r="L89" s="18" t="str">
        <f>IF(Table1323[[#This Row],[Fin]]&lt;&gt;"1st","",Table1323[[#This Row],[Div]]*Table1323[[#This Row],[Lev Bet]])</f>
        <v/>
      </c>
      <c r="M89" s="18">
        <f>IF(Table1323[[#This Row],[Lev Ret]]="",Table1323[[#This Row],[Lev Bet]]*-1,L89-K89)</f>
        <v>-100</v>
      </c>
      <c r="N89" s="24">
        <v>140</v>
      </c>
      <c r="O89" s="24" t="str">
        <f>IF(Table1323[[#This Row],[Fin]]&lt;&gt;"1st","",Table1323[[#This Row],[Div]]*Table1323[[#This Row],[Nat Bet]])</f>
        <v/>
      </c>
      <c r="P89" s="24">
        <f>IF(Table1323[[#This Row],[Lev Ret]]="",Table1323[[#This Row],[Nat Bet]]*-1,O89-N89)</f>
        <v>-140</v>
      </c>
      <c r="Q89" s="18" t="str">
        <f>TEXT(Table1323[[#This Row],[Date]],"DDD")</f>
        <v>Sat</v>
      </c>
    </row>
    <row r="90" spans="1:17" x14ac:dyDescent="0.25">
      <c r="A90" s="20">
        <v>44947</v>
      </c>
      <c r="B90" s="21">
        <v>0.70833333333333337</v>
      </c>
      <c r="C90" s="21" t="s">
        <v>94</v>
      </c>
      <c r="D90" s="18">
        <v>8</v>
      </c>
      <c r="E90" s="18">
        <v>6</v>
      </c>
      <c r="F90" s="22" t="s">
        <v>346</v>
      </c>
      <c r="G90" s="22"/>
      <c r="H90" s="23"/>
      <c r="I90" s="23" t="s">
        <v>454</v>
      </c>
      <c r="J90" s="18" t="s">
        <v>64</v>
      </c>
      <c r="K90" s="19">
        <v>100</v>
      </c>
      <c r="L90" s="18" t="str">
        <f>IF(Table1323[[#This Row],[Fin]]&lt;&gt;"1st","",Table1323[[#This Row],[Div]]*Table1323[[#This Row],[Lev Bet]])</f>
        <v/>
      </c>
      <c r="M90" s="18">
        <f>IF(Table1323[[#This Row],[Lev Ret]]="",Table1323[[#This Row],[Lev Bet]]*-1,L90-K90)</f>
        <v>-100</v>
      </c>
      <c r="N90" s="24">
        <v>150</v>
      </c>
      <c r="O90" s="24" t="str">
        <f>IF(Table1323[[#This Row],[Fin]]&lt;&gt;"1st","",Table1323[[#This Row],[Div]]*Table1323[[#This Row],[Nat Bet]])</f>
        <v/>
      </c>
      <c r="P90" s="24">
        <f>IF(Table1323[[#This Row],[Lev Ret]]="",Table1323[[#This Row],[Nat Bet]]*-1,O90-N90)</f>
        <v>-150</v>
      </c>
      <c r="Q90" s="18" t="str">
        <f>TEXT(Table1323[[#This Row],[Date]],"DDD")</f>
        <v>Sat</v>
      </c>
    </row>
    <row r="91" spans="1:17" x14ac:dyDescent="0.25">
      <c r="A91" s="20">
        <v>44947</v>
      </c>
      <c r="B91" s="21">
        <v>0.72222222222222221</v>
      </c>
      <c r="C91" s="21" t="s">
        <v>14</v>
      </c>
      <c r="D91" s="18">
        <v>9</v>
      </c>
      <c r="E91" s="18">
        <v>7</v>
      </c>
      <c r="F91" s="22" t="s">
        <v>347</v>
      </c>
      <c r="G91" s="22" t="s">
        <v>24</v>
      </c>
      <c r="H91" s="23"/>
      <c r="I91" s="23" t="s">
        <v>454</v>
      </c>
      <c r="J91" s="18" t="s">
        <v>65</v>
      </c>
      <c r="K91" s="19">
        <v>100</v>
      </c>
      <c r="L91" s="18" t="str">
        <f>IF(Table1323[[#This Row],[Fin]]&lt;&gt;"1st","",Table1323[[#This Row],[Div]]*Table1323[[#This Row],[Lev Bet]])</f>
        <v/>
      </c>
      <c r="M91" s="18">
        <f>IF(Table1323[[#This Row],[Lev Ret]]="",Table1323[[#This Row],[Lev Bet]]*-1,L91-K91)</f>
        <v>-100</v>
      </c>
      <c r="N91" s="24">
        <v>140</v>
      </c>
      <c r="O91" s="24" t="str">
        <f>IF(Table1323[[#This Row],[Fin]]&lt;&gt;"1st","",Table1323[[#This Row],[Div]]*Table1323[[#This Row],[Nat Bet]])</f>
        <v/>
      </c>
      <c r="P91" s="24">
        <f>IF(Table1323[[#This Row],[Lev Ret]]="",Table1323[[#This Row],[Nat Bet]]*-1,O91-N91)</f>
        <v>-140</v>
      </c>
      <c r="Q91" s="18" t="str">
        <f>TEXT(Table1323[[#This Row],[Date]],"DDD")</f>
        <v>Sat</v>
      </c>
    </row>
    <row r="92" spans="1:17" x14ac:dyDescent="0.25">
      <c r="A92" s="20">
        <v>44947</v>
      </c>
      <c r="B92" s="21">
        <v>0.74652777777777779</v>
      </c>
      <c r="C92" s="21" t="s">
        <v>14</v>
      </c>
      <c r="D92" s="18">
        <v>10</v>
      </c>
      <c r="E92" s="18">
        <v>14</v>
      </c>
      <c r="F92" s="22" t="s">
        <v>121</v>
      </c>
      <c r="G92" s="22" t="s">
        <v>22</v>
      </c>
      <c r="H92" s="23">
        <v>8</v>
      </c>
      <c r="I92" s="23" t="s">
        <v>454</v>
      </c>
      <c r="J92" s="18" t="s">
        <v>65</v>
      </c>
      <c r="K92" s="19">
        <v>100</v>
      </c>
      <c r="L92" s="18">
        <f>IF(Table1323[[#This Row],[Fin]]&lt;&gt;"1st","",Table1323[[#This Row],[Div]]*Table1323[[#This Row],[Lev Bet]])</f>
        <v>800</v>
      </c>
      <c r="M92" s="18">
        <f>IF(Table1323[[#This Row],[Lev Ret]]="",Table1323[[#This Row],[Lev Bet]]*-1,L92-K92)</f>
        <v>700</v>
      </c>
      <c r="N92" s="24">
        <v>140</v>
      </c>
      <c r="O92" s="24">
        <f>IF(Table1323[[#This Row],[Fin]]&lt;&gt;"1st","",Table1323[[#This Row],[Div]]*Table1323[[#This Row],[Nat Bet]])</f>
        <v>1120</v>
      </c>
      <c r="P92" s="24">
        <f>IF(Table1323[[#This Row],[Lev Ret]]="",Table1323[[#This Row],[Nat Bet]]*-1,O92-N92)</f>
        <v>980</v>
      </c>
      <c r="Q92" s="18" t="str">
        <f>TEXT(Table1323[[#This Row],[Date]],"DDD")</f>
        <v>Sat</v>
      </c>
    </row>
    <row r="93" spans="1:17" x14ac:dyDescent="0.25">
      <c r="A93" s="20">
        <v>44952</v>
      </c>
      <c r="B93" s="21">
        <v>0.55555555555555558</v>
      </c>
      <c r="C93" s="21" t="s">
        <v>16</v>
      </c>
      <c r="D93" s="18">
        <v>1</v>
      </c>
      <c r="E93" s="18">
        <v>9</v>
      </c>
      <c r="F93" s="22" t="s">
        <v>68</v>
      </c>
      <c r="G93" s="22" t="s">
        <v>22</v>
      </c>
      <c r="H93" s="23">
        <v>4</v>
      </c>
      <c r="I93" s="23" t="s">
        <v>454</v>
      </c>
      <c r="J93" s="18" t="s">
        <v>64</v>
      </c>
      <c r="K93" s="19">
        <v>100</v>
      </c>
      <c r="L93" s="18">
        <f>IF(Table1323[[#This Row],[Fin]]&lt;&gt;"1st","",Table1323[[#This Row],[Div]]*Table1323[[#This Row],[Lev Bet]])</f>
        <v>400</v>
      </c>
      <c r="M93" s="18">
        <f>IF(Table1323[[#This Row],[Lev Ret]]="",Table1323[[#This Row],[Lev Bet]]*-1,L93-K93)</f>
        <v>300</v>
      </c>
      <c r="N93" s="24">
        <v>100</v>
      </c>
      <c r="O93" s="24">
        <f>IF(Table1323[[#This Row],[Fin]]&lt;&gt;"1st","",Table1323[[#This Row],[Div]]*Table1323[[#This Row],[Nat Bet]])</f>
        <v>400</v>
      </c>
      <c r="P93" s="24">
        <f>IF(Table1323[[#This Row],[Lev Ret]]="",Table1323[[#This Row],[Nat Bet]]*-1,O93-N93)</f>
        <v>300</v>
      </c>
      <c r="Q93" s="18" t="str">
        <f>TEXT(Table1323[[#This Row],[Date]],"DDD")</f>
        <v>Thu</v>
      </c>
    </row>
    <row r="94" spans="1:17" x14ac:dyDescent="0.25">
      <c r="A94" s="20">
        <v>44952</v>
      </c>
      <c r="B94" s="21">
        <v>0.57986111111111105</v>
      </c>
      <c r="C94" s="21" t="s">
        <v>16</v>
      </c>
      <c r="D94" s="18">
        <v>2</v>
      </c>
      <c r="E94" s="18">
        <v>7</v>
      </c>
      <c r="F94" s="22" t="s">
        <v>135</v>
      </c>
      <c r="G94" s="22" t="s">
        <v>22</v>
      </c>
      <c r="H94" s="23">
        <v>3.8</v>
      </c>
      <c r="I94" s="23" t="s">
        <v>454</v>
      </c>
      <c r="J94" s="18" t="s">
        <v>64</v>
      </c>
      <c r="K94" s="19">
        <v>100</v>
      </c>
      <c r="L94" s="18">
        <f>IF(Table1323[[#This Row],[Fin]]&lt;&gt;"1st","",Table1323[[#This Row],[Div]]*Table1323[[#This Row],[Lev Bet]])</f>
        <v>380</v>
      </c>
      <c r="M94" s="18">
        <f>IF(Table1323[[#This Row],[Lev Ret]]="",Table1323[[#This Row],[Lev Bet]]*-1,L94-K94)</f>
        <v>280</v>
      </c>
      <c r="N94" s="24">
        <v>150</v>
      </c>
      <c r="O94" s="24">
        <f>IF(Table1323[[#This Row],[Fin]]&lt;&gt;"1st","",Table1323[[#This Row],[Div]]*Table1323[[#This Row],[Nat Bet]])</f>
        <v>570</v>
      </c>
      <c r="P94" s="24">
        <f>IF(Table1323[[#This Row],[Lev Ret]]="",Table1323[[#This Row],[Nat Bet]]*-1,O94-N94)</f>
        <v>420</v>
      </c>
      <c r="Q94" s="18" t="str">
        <f>TEXT(Table1323[[#This Row],[Date]],"DDD")</f>
        <v>Thu</v>
      </c>
    </row>
    <row r="95" spans="1:17" x14ac:dyDescent="0.25">
      <c r="A95" s="20">
        <v>44954</v>
      </c>
      <c r="B95" s="21">
        <v>0.54861111111111105</v>
      </c>
      <c r="C95" s="21" t="s">
        <v>94</v>
      </c>
      <c r="D95" s="18">
        <v>2</v>
      </c>
      <c r="E95" s="18">
        <v>18</v>
      </c>
      <c r="F95" s="22" t="s">
        <v>348</v>
      </c>
      <c r="G95" s="22"/>
      <c r="H95" s="23"/>
      <c r="I95" s="23" t="s">
        <v>454</v>
      </c>
      <c r="J95" s="18" t="s">
        <v>64</v>
      </c>
      <c r="K95" s="19">
        <v>100</v>
      </c>
      <c r="L95" s="18" t="str">
        <f>IF(Table1323[[#This Row],[Fin]]&lt;&gt;"1st","",Table1323[[#This Row],[Div]]*Table1323[[#This Row],[Lev Bet]])</f>
        <v/>
      </c>
      <c r="M95" s="18">
        <f>IF(Table1323[[#This Row],[Lev Ret]]="",Table1323[[#This Row],[Lev Bet]]*-1,L95-K95)</f>
        <v>-100</v>
      </c>
      <c r="N95" s="24">
        <v>140</v>
      </c>
      <c r="O95" s="24" t="str">
        <f>IF(Table1323[[#This Row],[Fin]]&lt;&gt;"1st","",Table1323[[#This Row],[Div]]*Table1323[[#This Row],[Nat Bet]])</f>
        <v/>
      </c>
      <c r="P95" s="24">
        <f>IF(Table1323[[#This Row],[Lev Ret]]="",Table1323[[#This Row],[Nat Bet]]*-1,O95-N95)</f>
        <v>-140</v>
      </c>
      <c r="Q95" s="18" t="str">
        <f>TEXT(Table1323[[#This Row],[Date]],"DDD")</f>
        <v>Sat</v>
      </c>
    </row>
    <row r="96" spans="1:17" x14ac:dyDescent="0.25">
      <c r="A96" s="20">
        <v>44954</v>
      </c>
      <c r="B96" s="21">
        <v>0.57291666666666663</v>
      </c>
      <c r="C96" s="21" t="s">
        <v>94</v>
      </c>
      <c r="D96" s="18">
        <v>3</v>
      </c>
      <c r="E96" s="18">
        <v>6</v>
      </c>
      <c r="F96" s="22" t="s">
        <v>349</v>
      </c>
      <c r="G96" s="22"/>
      <c r="H96" s="23"/>
      <c r="I96" s="23" t="s">
        <v>454</v>
      </c>
      <c r="J96" s="18" t="s">
        <v>64</v>
      </c>
      <c r="K96" s="19">
        <v>100</v>
      </c>
      <c r="L96" s="18" t="str">
        <f>IF(Table1323[[#This Row],[Fin]]&lt;&gt;"1st","",Table1323[[#This Row],[Div]]*Table1323[[#This Row],[Lev Bet]])</f>
        <v/>
      </c>
      <c r="M96" s="18">
        <f>IF(Table1323[[#This Row],[Lev Ret]]="",Table1323[[#This Row],[Lev Bet]]*-1,L96-K96)</f>
        <v>-100</v>
      </c>
      <c r="N96" s="24">
        <v>140</v>
      </c>
      <c r="O96" s="24" t="str">
        <f>IF(Table1323[[#This Row],[Fin]]&lt;&gt;"1st","",Table1323[[#This Row],[Div]]*Table1323[[#This Row],[Nat Bet]])</f>
        <v/>
      </c>
      <c r="P96" s="24">
        <f>IF(Table1323[[#This Row],[Lev Ret]]="",Table1323[[#This Row],[Nat Bet]]*-1,O96-N96)</f>
        <v>-140</v>
      </c>
      <c r="Q96" s="18" t="str">
        <f>TEXT(Table1323[[#This Row],[Date]],"DDD")</f>
        <v>Sat</v>
      </c>
    </row>
    <row r="97" spans="1:17" x14ac:dyDescent="0.25">
      <c r="A97" s="20">
        <v>44954</v>
      </c>
      <c r="B97" s="21">
        <v>0.65277777777777779</v>
      </c>
      <c r="C97" s="21" t="s">
        <v>94</v>
      </c>
      <c r="D97" s="18">
        <v>6</v>
      </c>
      <c r="E97" s="18">
        <v>2</v>
      </c>
      <c r="F97" s="22" t="s">
        <v>350</v>
      </c>
      <c r="G97" s="22"/>
      <c r="H97" s="23"/>
      <c r="I97" s="23" t="s">
        <v>454</v>
      </c>
      <c r="J97" s="18" t="s">
        <v>64</v>
      </c>
      <c r="K97" s="19">
        <v>100</v>
      </c>
      <c r="L97" s="18" t="str">
        <f>IF(Table1323[[#This Row],[Fin]]&lt;&gt;"1st","",Table1323[[#This Row],[Div]]*Table1323[[#This Row],[Lev Bet]])</f>
        <v/>
      </c>
      <c r="M97" s="18">
        <f>IF(Table1323[[#This Row],[Lev Ret]]="",Table1323[[#This Row],[Lev Bet]]*-1,L97-K97)</f>
        <v>-100</v>
      </c>
      <c r="N97" s="24">
        <v>140</v>
      </c>
      <c r="O97" s="24" t="str">
        <f>IF(Table1323[[#This Row],[Fin]]&lt;&gt;"1st","",Table1323[[#This Row],[Div]]*Table1323[[#This Row],[Nat Bet]])</f>
        <v/>
      </c>
      <c r="P97" s="24">
        <f>IF(Table1323[[#This Row],[Lev Ret]]="",Table1323[[#This Row],[Nat Bet]]*-1,O97-N97)</f>
        <v>-140</v>
      </c>
      <c r="Q97" s="18" t="str">
        <f>TEXT(Table1323[[#This Row],[Date]],"DDD")</f>
        <v>Sat</v>
      </c>
    </row>
    <row r="98" spans="1:17" x14ac:dyDescent="0.25">
      <c r="A98" s="20">
        <v>44954</v>
      </c>
      <c r="B98" s="21">
        <v>0.70833333333333337</v>
      </c>
      <c r="C98" s="21" t="s">
        <v>94</v>
      </c>
      <c r="D98" s="18">
        <v>8</v>
      </c>
      <c r="E98" s="18">
        <v>5</v>
      </c>
      <c r="F98" s="22" t="s">
        <v>351</v>
      </c>
      <c r="G98" s="22" t="s">
        <v>22</v>
      </c>
      <c r="H98" s="23">
        <v>6</v>
      </c>
      <c r="I98" s="23" t="s">
        <v>454</v>
      </c>
      <c r="J98" s="18" t="s">
        <v>64</v>
      </c>
      <c r="K98" s="19">
        <v>100</v>
      </c>
      <c r="L98" s="18">
        <f>IF(Table1323[[#This Row],[Fin]]&lt;&gt;"1st","",Table1323[[#This Row],[Div]]*Table1323[[#This Row],[Lev Bet]])</f>
        <v>600</v>
      </c>
      <c r="M98" s="18">
        <f>IF(Table1323[[#This Row],[Lev Ret]]="",Table1323[[#This Row],[Lev Bet]]*-1,L98-K98)</f>
        <v>500</v>
      </c>
      <c r="N98" s="24">
        <v>150</v>
      </c>
      <c r="O98" s="24">
        <f>IF(Table1323[[#This Row],[Fin]]&lt;&gt;"1st","",Table1323[[#This Row],[Div]]*Table1323[[#This Row],[Nat Bet]])</f>
        <v>900</v>
      </c>
      <c r="P98" s="24">
        <f>IF(Table1323[[#This Row],[Lev Ret]]="",Table1323[[#This Row],[Nat Bet]]*-1,O98-N98)</f>
        <v>750</v>
      </c>
      <c r="Q98" s="18" t="str">
        <f>TEXT(Table1323[[#This Row],[Date]],"DDD")</f>
        <v>Sat</v>
      </c>
    </row>
    <row r="99" spans="1:17" x14ac:dyDescent="0.25">
      <c r="A99" s="20">
        <v>44954</v>
      </c>
      <c r="B99" s="21">
        <v>0.73611111111111116</v>
      </c>
      <c r="C99" s="21" t="s">
        <v>94</v>
      </c>
      <c r="D99" s="18">
        <v>9</v>
      </c>
      <c r="E99" s="18">
        <v>14</v>
      </c>
      <c r="F99" s="22" t="s">
        <v>352</v>
      </c>
      <c r="G99" s="22" t="s">
        <v>22</v>
      </c>
      <c r="H99" s="23">
        <v>27.8</v>
      </c>
      <c r="I99" s="23" t="s">
        <v>454</v>
      </c>
      <c r="J99" s="18" t="s">
        <v>64</v>
      </c>
      <c r="K99" s="19">
        <v>100</v>
      </c>
      <c r="L99" s="18">
        <f>IF(Table1323[[#This Row],[Fin]]&lt;&gt;"1st","",Table1323[[#This Row],[Div]]*Table1323[[#This Row],[Lev Bet]])</f>
        <v>2780</v>
      </c>
      <c r="M99" s="18">
        <f>IF(Table1323[[#This Row],[Lev Ret]]="",Table1323[[#This Row],[Lev Bet]]*-1,L99-K99)</f>
        <v>2680</v>
      </c>
      <c r="N99" s="24">
        <v>150</v>
      </c>
      <c r="O99" s="24">
        <f>IF(Table1323[[#This Row],[Fin]]&lt;&gt;"1st","",Table1323[[#This Row],[Div]]*Table1323[[#This Row],[Nat Bet]])</f>
        <v>4170</v>
      </c>
      <c r="P99" s="24">
        <f>IF(Table1323[[#This Row],[Lev Ret]]="",Table1323[[#This Row],[Nat Bet]]*-1,O99-N99)</f>
        <v>4020</v>
      </c>
      <c r="Q99" s="18" t="str">
        <f>TEXT(Table1323[[#This Row],[Date]],"DDD")</f>
        <v>Sat</v>
      </c>
    </row>
    <row r="100" spans="1:17" x14ac:dyDescent="0.25">
      <c r="A100" s="20">
        <v>44954</v>
      </c>
      <c r="B100" s="21">
        <v>0.74652777777777779</v>
      </c>
      <c r="C100" s="21" t="s">
        <v>12</v>
      </c>
      <c r="D100" s="18">
        <v>10</v>
      </c>
      <c r="E100" s="18">
        <v>11</v>
      </c>
      <c r="F100" s="22" t="s">
        <v>159</v>
      </c>
      <c r="G100" s="22" t="s">
        <v>22</v>
      </c>
      <c r="H100" s="23">
        <v>2.0499999999999998</v>
      </c>
      <c r="I100" s="23" t="s">
        <v>454</v>
      </c>
      <c r="J100" s="18" t="s">
        <v>65</v>
      </c>
      <c r="K100" s="19">
        <v>100</v>
      </c>
      <c r="L100" s="18">
        <f>IF(Table1323[[#This Row],[Fin]]&lt;&gt;"1st","",Table1323[[#This Row],[Div]]*Table1323[[#This Row],[Lev Bet]])</f>
        <v>204.99999999999997</v>
      </c>
      <c r="M100" s="18">
        <f>IF(Table1323[[#This Row],[Lev Ret]]="",Table1323[[#This Row],[Lev Bet]]*-1,L100-K100)</f>
        <v>104.99999999999997</v>
      </c>
      <c r="N100" s="24">
        <v>140</v>
      </c>
      <c r="O100" s="24">
        <f>IF(Table1323[[#This Row],[Fin]]&lt;&gt;"1st","",Table1323[[#This Row],[Div]]*Table1323[[#This Row],[Nat Bet]])</f>
        <v>287</v>
      </c>
      <c r="P100" s="24">
        <f>IF(Table1323[[#This Row],[Lev Ret]]="",Table1323[[#This Row],[Nat Bet]]*-1,O100-N100)</f>
        <v>147</v>
      </c>
      <c r="Q100" s="18" t="str">
        <f>TEXT(Table1323[[#This Row],[Date]],"DDD")</f>
        <v>Sat</v>
      </c>
    </row>
    <row r="101" spans="1:17" x14ac:dyDescent="0.25">
      <c r="A101" s="20">
        <v>44958</v>
      </c>
      <c r="B101" s="21">
        <v>0.70694444444444438</v>
      </c>
      <c r="C101" s="21" t="s">
        <v>10</v>
      </c>
      <c r="D101" s="18">
        <v>5</v>
      </c>
      <c r="E101" s="18">
        <v>8</v>
      </c>
      <c r="F101" s="22" t="s">
        <v>353</v>
      </c>
      <c r="G101" s="22" t="s">
        <v>22</v>
      </c>
      <c r="H101" s="23">
        <v>17.5</v>
      </c>
      <c r="I101" s="23" t="s">
        <v>454</v>
      </c>
      <c r="J101" s="18" t="s">
        <v>63</v>
      </c>
      <c r="K101" s="19">
        <v>100</v>
      </c>
      <c r="L101" s="18">
        <f>IF(Table1323[[#This Row],[Fin]]&lt;&gt;"1st","",Table1323[[#This Row],[Div]]*Table1323[[#This Row],[Lev Bet]])</f>
        <v>1750</v>
      </c>
      <c r="M101" s="18">
        <f>IF(Table1323[[#This Row],[Lev Ret]]="",Table1323[[#This Row],[Lev Bet]]*-1,L101-K101)</f>
        <v>1650</v>
      </c>
      <c r="N101" s="24">
        <v>100</v>
      </c>
      <c r="O101" s="24">
        <f>IF(Table1323[[#This Row],[Fin]]&lt;&gt;"1st","",Table1323[[#This Row],[Div]]*Table1323[[#This Row],[Nat Bet]])</f>
        <v>1750</v>
      </c>
      <c r="P101" s="24">
        <f>IF(Table1323[[#This Row],[Lev Ret]]="",Table1323[[#This Row],[Nat Bet]]*-1,O101-N101)</f>
        <v>1650</v>
      </c>
      <c r="Q101" s="18" t="str">
        <f>TEXT(Table1323[[#This Row],[Date]],"DDD")</f>
        <v>Wed</v>
      </c>
    </row>
    <row r="102" spans="1:17" x14ac:dyDescent="0.25">
      <c r="A102" s="20">
        <v>44958</v>
      </c>
      <c r="B102" s="21">
        <v>0.73125000000000007</v>
      </c>
      <c r="C102" s="21" t="s">
        <v>10</v>
      </c>
      <c r="D102" s="18">
        <v>6</v>
      </c>
      <c r="E102" s="18">
        <v>9</v>
      </c>
      <c r="F102" s="22" t="s">
        <v>354</v>
      </c>
      <c r="G102" s="22"/>
      <c r="H102" s="23"/>
      <c r="I102" s="23" t="s">
        <v>454</v>
      </c>
      <c r="J102" s="18" t="s">
        <v>63</v>
      </c>
      <c r="K102" s="19">
        <v>100</v>
      </c>
      <c r="L102" s="18" t="str">
        <f>IF(Table1323[[#This Row],[Fin]]&lt;&gt;"1st","",Table1323[[#This Row],[Div]]*Table1323[[#This Row],[Lev Bet]])</f>
        <v/>
      </c>
      <c r="M102" s="18">
        <f>IF(Table1323[[#This Row],[Lev Ret]]="",Table1323[[#This Row],[Lev Bet]]*-1,L102-K102)</f>
        <v>-100</v>
      </c>
      <c r="N102" s="24">
        <v>100</v>
      </c>
      <c r="O102" s="24" t="str">
        <f>IF(Table1323[[#This Row],[Fin]]&lt;&gt;"1st","",Table1323[[#This Row],[Div]]*Table1323[[#This Row],[Nat Bet]])</f>
        <v/>
      </c>
      <c r="P102" s="24">
        <f>IF(Table1323[[#This Row],[Lev Ret]]="",Table1323[[#This Row],[Nat Bet]]*-1,O102-N102)</f>
        <v>-100</v>
      </c>
      <c r="Q102" s="18" t="str">
        <f>TEXT(Table1323[[#This Row],[Date]],"DDD")</f>
        <v>Wed</v>
      </c>
    </row>
    <row r="103" spans="1:17" x14ac:dyDescent="0.25">
      <c r="A103" s="20">
        <v>44961</v>
      </c>
      <c r="B103" s="21">
        <v>0.52430555555555558</v>
      </c>
      <c r="C103" s="21" t="s">
        <v>16</v>
      </c>
      <c r="D103" s="18">
        <v>1</v>
      </c>
      <c r="E103" s="18">
        <v>1</v>
      </c>
      <c r="F103" s="22" t="s">
        <v>355</v>
      </c>
      <c r="G103" s="22"/>
      <c r="H103" s="23"/>
      <c r="I103" s="23" t="s">
        <v>454</v>
      </c>
      <c r="J103" s="18" t="s">
        <v>64</v>
      </c>
      <c r="K103" s="19">
        <v>100</v>
      </c>
      <c r="L103" s="18" t="str">
        <f>IF(Table1323[[#This Row],[Fin]]&lt;&gt;"1st","",Table1323[[#This Row],[Div]]*Table1323[[#This Row],[Lev Bet]])</f>
        <v/>
      </c>
      <c r="M103" s="18">
        <f>IF(Table1323[[#This Row],[Lev Ret]]="",Table1323[[#This Row],[Lev Bet]]*-1,L103-K103)</f>
        <v>-100</v>
      </c>
      <c r="N103" s="24">
        <v>150</v>
      </c>
      <c r="O103" s="24" t="str">
        <f>IF(Table1323[[#This Row],[Fin]]&lt;&gt;"1st","",Table1323[[#This Row],[Div]]*Table1323[[#This Row],[Nat Bet]])</f>
        <v/>
      </c>
      <c r="P103" s="24">
        <f>IF(Table1323[[#This Row],[Lev Ret]]="",Table1323[[#This Row],[Nat Bet]]*-1,O103-N103)</f>
        <v>-150</v>
      </c>
      <c r="Q103" s="18" t="str">
        <f>TEXT(Table1323[[#This Row],[Date]],"DDD")</f>
        <v>Sat</v>
      </c>
    </row>
    <row r="104" spans="1:17" x14ac:dyDescent="0.25">
      <c r="A104" s="20">
        <v>44961</v>
      </c>
      <c r="B104" s="21">
        <v>0.53819444444444442</v>
      </c>
      <c r="C104" s="21" t="s">
        <v>14</v>
      </c>
      <c r="D104" s="18">
        <v>2</v>
      </c>
      <c r="E104" s="18">
        <v>4</v>
      </c>
      <c r="F104" s="22" t="s">
        <v>356</v>
      </c>
      <c r="G104" s="22"/>
      <c r="H104" s="23"/>
      <c r="I104" s="23" t="s">
        <v>454</v>
      </c>
      <c r="J104" s="18" t="s">
        <v>65</v>
      </c>
      <c r="K104" s="19">
        <v>100</v>
      </c>
      <c r="L104" s="18" t="str">
        <f>IF(Table1323[[#This Row],[Fin]]&lt;&gt;"1st","",Table1323[[#This Row],[Div]]*Table1323[[#This Row],[Lev Bet]])</f>
        <v/>
      </c>
      <c r="M104" s="18">
        <f>IF(Table1323[[#This Row],[Lev Ret]]="",Table1323[[#This Row],[Lev Bet]]*-1,L104-K104)</f>
        <v>-100</v>
      </c>
      <c r="N104" s="24">
        <v>140</v>
      </c>
      <c r="O104" s="24" t="str">
        <f>IF(Table1323[[#This Row],[Fin]]&lt;&gt;"1st","",Table1323[[#This Row],[Div]]*Table1323[[#This Row],[Nat Bet]])</f>
        <v/>
      </c>
      <c r="P104" s="24">
        <f>IF(Table1323[[#This Row],[Lev Ret]]="",Table1323[[#This Row],[Nat Bet]]*-1,O104-N104)</f>
        <v>-140</v>
      </c>
      <c r="Q104" s="18" t="str">
        <f>TEXT(Table1323[[#This Row],[Date]],"DDD")</f>
        <v>Sat</v>
      </c>
    </row>
    <row r="105" spans="1:17" x14ac:dyDescent="0.25">
      <c r="A105" s="20">
        <v>44961</v>
      </c>
      <c r="B105" s="21">
        <v>0.57291666666666663</v>
      </c>
      <c r="C105" s="21" t="s">
        <v>16</v>
      </c>
      <c r="D105" s="18">
        <v>3</v>
      </c>
      <c r="E105" s="18">
        <v>1</v>
      </c>
      <c r="F105" s="22" t="s">
        <v>133</v>
      </c>
      <c r="G105" s="22" t="s">
        <v>22</v>
      </c>
      <c r="H105" s="23">
        <v>2.7</v>
      </c>
      <c r="I105" s="23" t="s">
        <v>454</v>
      </c>
      <c r="J105" s="18" t="s">
        <v>64</v>
      </c>
      <c r="K105" s="19">
        <v>100</v>
      </c>
      <c r="L105" s="18">
        <f>IF(Table1323[[#This Row],[Fin]]&lt;&gt;"1st","",Table1323[[#This Row],[Div]]*Table1323[[#This Row],[Lev Bet]])</f>
        <v>270</v>
      </c>
      <c r="M105" s="18">
        <f>IF(Table1323[[#This Row],[Lev Ret]]="",Table1323[[#This Row],[Lev Bet]]*-1,L105-K105)</f>
        <v>170</v>
      </c>
      <c r="N105" s="24">
        <v>150</v>
      </c>
      <c r="O105" s="24">
        <f>IF(Table1323[[#This Row],[Fin]]&lt;&gt;"1st","",Table1323[[#This Row],[Div]]*Table1323[[#This Row],[Nat Bet]])</f>
        <v>405</v>
      </c>
      <c r="P105" s="24">
        <f>IF(Table1323[[#This Row],[Lev Ret]]="",Table1323[[#This Row],[Nat Bet]]*-1,O105-N105)</f>
        <v>255</v>
      </c>
      <c r="Q105" s="18" t="str">
        <f>TEXT(Table1323[[#This Row],[Date]],"DDD")</f>
        <v>Sat</v>
      </c>
    </row>
    <row r="106" spans="1:17" x14ac:dyDescent="0.25">
      <c r="A106" s="20">
        <v>44961</v>
      </c>
      <c r="B106" s="21">
        <v>0.61111111111111105</v>
      </c>
      <c r="C106" s="21" t="s">
        <v>14</v>
      </c>
      <c r="D106" s="18">
        <v>5</v>
      </c>
      <c r="E106" s="18">
        <v>8</v>
      </c>
      <c r="F106" s="22" t="s">
        <v>357</v>
      </c>
      <c r="G106" s="22" t="s">
        <v>22</v>
      </c>
      <c r="H106" s="23">
        <v>6</v>
      </c>
      <c r="I106" s="23" t="s">
        <v>454</v>
      </c>
      <c r="J106" s="18" t="s">
        <v>65</v>
      </c>
      <c r="K106" s="19">
        <v>100</v>
      </c>
      <c r="L106" s="18">
        <f>IF(Table1323[[#This Row],[Fin]]&lt;&gt;"1st","",Table1323[[#This Row],[Div]]*Table1323[[#This Row],[Lev Bet]])</f>
        <v>600</v>
      </c>
      <c r="M106" s="18">
        <f>IF(Table1323[[#This Row],[Lev Ret]]="",Table1323[[#This Row],[Lev Bet]]*-1,L106-K106)</f>
        <v>500</v>
      </c>
      <c r="N106" s="24">
        <v>140</v>
      </c>
      <c r="O106" s="24">
        <f>IF(Table1323[[#This Row],[Fin]]&lt;&gt;"1st","",Table1323[[#This Row],[Div]]*Table1323[[#This Row],[Nat Bet]])</f>
        <v>840</v>
      </c>
      <c r="P106" s="24">
        <f>IF(Table1323[[#This Row],[Lev Ret]]="",Table1323[[#This Row],[Nat Bet]]*-1,O106-N106)</f>
        <v>700</v>
      </c>
      <c r="Q106" s="18" t="str">
        <f>TEXT(Table1323[[#This Row],[Date]],"DDD")</f>
        <v>Sat</v>
      </c>
    </row>
    <row r="107" spans="1:17" x14ac:dyDescent="0.25">
      <c r="A107" s="20">
        <v>44961</v>
      </c>
      <c r="B107" s="21">
        <v>0.63888888888888895</v>
      </c>
      <c r="C107" s="21" t="s">
        <v>14</v>
      </c>
      <c r="D107" s="18">
        <v>6</v>
      </c>
      <c r="E107" s="18">
        <v>6</v>
      </c>
      <c r="F107" s="22" t="s">
        <v>358</v>
      </c>
      <c r="G107" s="22" t="s">
        <v>22</v>
      </c>
      <c r="H107" s="23">
        <v>2</v>
      </c>
      <c r="I107" s="23" t="s">
        <v>454</v>
      </c>
      <c r="J107" s="18" t="s">
        <v>65</v>
      </c>
      <c r="K107" s="19">
        <v>100</v>
      </c>
      <c r="L107" s="18">
        <f>IF(Table1323[[#This Row],[Fin]]&lt;&gt;"1st","",Table1323[[#This Row],[Div]]*Table1323[[#This Row],[Lev Bet]])</f>
        <v>200</v>
      </c>
      <c r="M107" s="18">
        <f>IF(Table1323[[#This Row],[Lev Ret]]="",Table1323[[#This Row],[Lev Bet]]*-1,L107-K107)</f>
        <v>100</v>
      </c>
      <c r="N107" s="24">
        <v>140</v>
      </c>
      <c r="O107" s="24">
        <f>IF(Table1323[[#This Row],[Fin]]&lt;&gt;"1st","",Table1323[[#This Row],[Div]]*Table1323[[#This Row],[Nat Bet]])</f>
        <v>280</v>
      </c>
      <c r="P107" s="24">
        <f>IF(Table1323[[#This Row],[Lev Ret]]="",Table1323[[#This Row],[Nat Bet]]*-1,O107-N107)</f>
        <v>140</v>
      </c>
      <c r="Q107" s="18" t="str">
        <f>TEXT(Table1323[[#This Row],[Date]],"DDD")</f>
        <v>Sat</v>
      </c>
    </row>
    <row r="108" spans="1:17" x14ac:dyDescent="0.25">
      <c r="A108" s="20">
        <v>44961</v>
      </c>
      <c r="B108" s="21">
        <v>0.65277777777777779</v>
      </c>
      <c r="C108" s="21" t="s">
        <v>16</v>
      </c>
      <c r="D108" s="18">
        <v>6</v>
      </c>
      <c r="E108" s="18">
        <v>3</v>
      </c>
      <c r="F108" s="22" t="s">
        <v>29</v>
      </c>
      <c r="G108" s="22"/>
      <c r="H108" s="23"/>
      <c r="I108" s="23" t="s">
        <v>454</v>
      </c>
      <c r="J108" s="18" t="s">
        <v>64</v>
      </c>
      <c r="K108" s="19">
        <v>100</v>
      </c>
      <c r="L108" s="18" t="str">
        <f>IF(Table1323[[#This Row],[Fin]]&lt;&gt;"1st","",Table1323[[#This Row],[Div]]*Table1323[[#This Row],[Lev Bet]])</f>
        <v/>
      </c>
      <c r="M108" s="18">
        <f>IF(Table1323[[#This Row],[Lev Ret]]="",Table1323[[#This Row],[Lev Bet]]*-1,L108-K108)</f>
        <v>-100</v>
      </c>
      <c r="N108" s="24">
        <v>150</v>
      </c>
      <c r="O108" s="24" t="str">
        <f>IF(Table1323[[#This Row],[Fin]]&lt;&gt;"1st","",Table1323[[#This Row],[Div]]*Table1323[[#This Row],[Nat Bet]])</f>
        <v/>
      </c>
      <c r="P108" s="24">
        <f>IF(Table1323[[#This Row],[Lev Ret]]="",Table1323[[#This Row],[Nat Bet]]*-1,O108-N108)</f>
        <v>-150</v>
      </c>
      <c r="Q108" s="18" t="str">
        <f>TEXT(Table1323[[#This Row],[Date]],"DDD")</f>
        <v>Sat</v>
      </c>
    </row>
    <row r="109" spans="1:17" x14ac:dyDescent="0.25">
      <c r="A109" s="20">
        <v>44965</v>
      </c>
      <c r="B109" s="21">
        <v>0.69444444444444453</v>
      </c>
      <c r="C109" s="21" t="s">
        <v>15</v>
      </c>
      <c r="D109" s="18">
        <v>5</v>
      </c>
      <c r="E109" s="18">
        <v>4</v>
      </c>
      <c r="F109" s="22" t="s">
        <v>359</v>
      </c>
      <c r="G109" s="22" t="s">
        <v>22</v>
      </c>
      <c r="H109" s="23">
        <v>3.7</v>
      </c>
      <c r="I109" s="23" t="s">
        <v>454</v>
      </c>
      <c r="J109" s="18" t="s">
        <v>65</v>
      </c>
      <c r="K109" s="19">
        <v>100</v>
      </c>
      <c r="L109" s="18">
        <f>IF(Table1323[[#This Row],[Fin]]&lt;&gt;"1st","",Table1323[[#This Row],[Div]]*Table1323[[#This Row],[Lev Bet]])</f>
        <v>370</v>
      </c>
      <c r="M109" s="18">
        <f>IF(Table1323[[#This Row],[Lev Ret]]="",Table1323[[#This Row],[Lev Bet]]*-1,L109-K109)</f>
        <v>270</v>
      </c>
      <c r="N109" s="24">
        <v>120</v>
      </c>
      <c r="O109" s="24">
        <f>IF(Table1323[[#This Row],[Fin]]&lt;&gt;"1st","",Table1323[[#This Row],[Div]]*Table1323[[#This Row],[Nat Bet]])</f>
        <v>444</v>
      </c>
      <c r="P109" s="24">
        <f>IF(Table1323[[#This Row],[Lev Ret]]="",Table1323[[#This Row],[Nat Bet]]*-1,O109-N109)</f>
        <v>324</v>
      </c>
      <c r="Q109" s="18" t="str">
        <f>TEXT(Table1323[[#This Row],[Date]],"DDD")</f>
        <v>Wed</v>
      </c>
    </row>
    <row r="110" spans="1:17" x14ac:dyDescent="0.25">
      <c r="A110" s="20">
        <v>44965</v>
      </c>
      <c r="B110" s="21">
        <v>0.74305555555555547</v>
      </c>
      <c r="C110" s="21" t="s">
        <v>15</v>
      </c>
      <c r="D110" s="18">
        <v>7</v>
      </c>
      <c r="E110" s="18">
        <v>9</v>
      </c>
      <c r="F110" s="22" t="s">
        <v>360</v>
      </c>
      <c r="G110" s="22"/>
      <c r="H110" s="23"/>
      <c r="I110" s="23" t="s">
        <v>454</v>
      </c>
      <c r="J110" s="18" t="s">
        <v>65</v>
      </c>
      <c r="K110" s="19">
        <v>100</v>
      </c>
      <c r="L110" s="18" t="str">
        <f>IF(Table1323[[#This Row],[Fin]]&lt;&gt;"1st","",Table1323[[#This Row],[Div]]*Table1323[[#This Row],[Lev Bet]])</f>
        <v/>
      </c>
      <c r="M110" s="18">
        <f>IF(Table1323[[#This Row],[Lev Ret]]="",Table1323[[#This Row],[Lev Bet]]*-1,L110-K110)</f>
        <v>-100</v>
      </c>
      <c r="N110" s="24">
        <v>120</v>
      </c>
      <c r="O110" s="24" t="str">
        <f>IF(Table1323[[#This Row],[Fin]]&lt;&gt;"1st","",Table1323[[#This Row],[Div]]*Table1323[[#This Row],[Nat Bet]])</f>
        <v/>
      </c>
      <c r="P110" s="24">
        <f>IF(Table1323[[#This Row],[Lev Ret]]="",Table1323[[#This Row],[Nat Bet]]*-1,O110-N110)</f>
        <v>-120</v>
      </c>
      <c r="Q110" s="18" t="str">
        <f>TEXT(Table1323[[#This Row],[Date]],"DDD")</f>
        <v>Wed</v>
      </c>
    </row>
    <row r="111" spans="1:17" x14ac:dyDescent="0.25">
      <c r="A111" s="20">
        <v>44968</v>
      </c>
      <c r="B111" s="21">
        <v>0.72222222222222221</v>
      </c>
      <c r="C111" s="21" t="s">
        <v>14</v>
      </c>
      <c r="D111" s="18">
        <v>9</v>
      </c>
      <c r="E111" s="18">
        <v>12</v>
      </c>
      <c r="F111" s="22" t="s">
        <v>128</v>
      </c>
      <c r="G111" s="22"/>
      <c r="H111" s="23"/>
      <c r="I111" s="23" t="s">
        <v>454</v>
      </c>
      <c r="J111" s="18" t="s">
        <v>65</v>
      </c>
      <c r="K111" s="19">
        <v>100</v>
      </c>
      <c r="L111" s="18" t="str">
        <f>IF(Table1323[[#This Row],[Fin]]&lt;&gt;"1st","",Table1323[[#This Row],[Div]]*Table1323[[#This Row],[Lev Bet]])</f>
        <v/>
      </c>
      <c r="M111" s="18">
        <f>IF(Table1323[[#This Row],[Lev Ret]]="",Table1323[[#This Row],[Lev Bet]]*-1,L111-K111)</f>
        <v>-100</v>
      </c>
      <c r="N111" s="24">
        <v>140</v>
      </c>
      <c r="O111" s="24" t="str">
        <f>IF(Table1323[[#This Row],[Fin]]&lt;&gt;"1st","",Table1323[[#This Row],[Div]]*Table1323[[#This Row],[Nat Bet]])</f>
        <v/>
      </c>
      <c r="P111" s="24">
        <f>IF(Table1323[[#This Row],[Lev Ret]]="",Table1323[[#This Row],[Nat Bet]]*-1,O111-N111)</f>
        <v>-140</v>
      </c>
      <c r="Q111" s="18" t="str">
        <f>TEXT(Table1323[[#This Row],[Date]],"DDD")</f>
        <v>Sat</v>
      </c>
    </row>
    <row r="112" spans="1:17" x14ac:dyDescent="0.25">
      <c r="A112" s="20">
        <v>44968</v>
      </c>
      <c r="B112" s="21">
        <v>0.74652777777777779</v>
      </c>
      <c r="C112" s="21" t="s">
        <v>14</v>
      </c>
      <c r="D112" s="18">
        <v>10</v>
      </c>
      <c r="E112" s="18">
        <v>13</v>
      </c>
      <c r="F112" s="22" t="s">
        <v>159</v>
      </c>
      <c r="G112" s="22" t="s">
        <v>22</v>
      </c>
      <c r="H112" s="23">
        <v>4.8</v>
      </c>
      <c r="I112" s="23" t="s">
        <v>454</v>
      </c>
      <c r="J112" s="18" t="s">
        <v>65</v>
      </c>
      <c r="K112" s="19">
        <v>100</v>
      </c>
      <c r="L112" s="18">
        <f>IF(Table1323[[#This Row],[Fin]]&lt;&gt;"1st","",Table1323[[#This Row],[Div]]*Table1323[[#This Row],[Lev Bet]])</f>
        <v>480</v>
      </c>
      <c r="M112" s="18">
        <f>IF(Table1323[[#This Row],[Lev Ret]]="",Table1323[[#This Row],[Lev Bet]]*-1,L112-K112)</f>
        <v>380</v>
      </c>
      <c r="N112" s="24">
        <v>140</v>
      </c>
      <c r="O112" s="24">
        <f>IF(Table1323[[#This Row],[Fin]]&lt;&gt;"1st","",Table1323[[#This Row],[Div]]*Table1323[[#This Row],[Nat Bet]])</f>
        <v>672</v>
      </c>
      <c r="P112" s="24">
        <f>IF(Table1323[[#This Row],[Lev Ret]]="",Table1323[[#This Row],[Nat Bet]]*-1,O112-N112)</f>
        <v>532</v>
      </c>
      <c r="Q112" s="18" t="str">
        <f>TEXT(Table1323[[#This Row],[Date]],"DDD")</f>
        <v>Sat</v>
      </c>
    </row>
    <row r="113" spans="1:17" x14ac:dyDescent="0.25">
      <c r="A113" s="20">
        <v>44972</v>
      </c>
      <c r="B113" s="21">
        <v>0.70138888888888884</v>
      </c>
      <c r="C113" s="21" t="s">
        <v>16</v>
      </c>
      <c r="D113" s="18">
        <v>3</v>
      </c>
      <c r="E113" s="18">
        <v>9</v>
      </c>
      <c r="F113" s="22" t="s">
        <v>361</v>
      </c>
      <c r="G113" s="22" t="s">
        <v>22</v>
      </c>
      <c r="H113" s="23">
        <v>9</v>
      </c>
      <c r="I113" s="23" t="s">
        <v>454</v>
      </c>
      <c r="J113" s="18" t="s">
        <v>64</v>
      </c>
      <c r="K113" s="19">
        <v>100</v>
      </c>
      <c r="L113" s="18">
        <f>IF(Table1323[[#This Row],[Fin]]&lt;&gt;"1st","",Table1323[[#This Row],[Div]]*Table1323[[#This Row],[Lev Bet]])</f>
        <v>900</v>
      </c>
      <c r="M113" s="18">
        <f>IF(Table1323[[#This Row],[Lev Ret]]="",Table1323[[#This Row],[Lev Bet]]*-1,L113-K113)</f>
        <v>800</v>
      </c>
      <c r="N113" s="24">
        <v>110</v>
      </c>
      <c r="O113" s="24">
        <f>IF(Table1323[[#This Row],[Fin]]&lt;&gt;"1st","",Table1323[[#This Row],[Div]]*Table1323[[#This Row],[Nat Bet]])</f>
        <v>990</v>
      </c>
      <c r="P113" s="24">
        <f>IF(Table1323[[#This Row],[Lev Ret]]="",Table1323[[#This Row],[Nat Bet]]*-1,O113-N113)</f>
        <v>880</v>
      </c>
      <c r="Q113" s="18" t="str">
        <f>TEXT(Table1323[[#This Row],[Date]],"DDD")</f>
        <v>Wed</v>
      </c>
    </row>
    <row r="114" spans="1:17" x14ac:dyDescent="0.25">
      <c r="A114" s="20">
        <v>44972</v>
      </c>
      <c r="B114" s="21">
        <v>0.72569444444444453</v>
      </c>
      <c r="C114" s="21" t="s">
        <v>16</v>
      </c>
      <c r="D114" s="18">
        <v>4</v>
      </c>
      <c r="E114" s="18">
        <v>1</v>
      </c>
      <c r="F114" s="22" t="s">
        <v>362</v>
      </c>
      <c r="G114" s="22" t="s">
        <v>22</v>
      </c>
      <c r="H114" s="23">
        <v>2.4</v>
      </c>
      <c r="I114" s="23" t="s">
        <v>454</v>
      </c>
      <c r="J114" s="18" t="s">
        <v>64</v>
      </c>
      <c r="K114" s="19">
        <v>100</v>
      </c>
      <c r="L114" s="18">
        <f>IF(Table1323[[#This Row],[Fin]]&lt;&gt;"1st","",Table1323[[#This Row],[Div]]*Table1323[[#This Row],[Lev Bet]])</f>
        <v>240</v>
      </c>
      <c r="M114" s="18">
        <f>IF(Table1323[[#This Row],[Lev Ret]]="",Table1323[[#This Row],[Lev Bet]]*-1,L114-K114)</f>
        <v>140</v>
      </c>
      <c r="N114" s="24">
        <v>110</v>
      </c>
      <c r="O114" s="24">
        <f>IF(Table1323[[#This Row],[Fin]]&lt;&gt;"1st","",Table1323[[#This Row],[Div]]*Table1323[[#This Row],[Nat Bet]])</f>
        <v>264</v>
      </c>
      <c r="P114" s="24">
        <f>IF(Table1323[[#This Row],[Lev Ret]]="",Table1323[[#This Row],[Nat Bet]]*-1,O114-N114)</f>
        <v>154</v>
      </c>
      <c r="Q114" s="18" t="str">
        <f>TEXT(Table1323[[#This Row],[Date]],"DDD")</f>
        <v>Wed</v>
      </c>
    </row>
    <row r="115" spans="1:17" x14ac:dyDescent="0.25">
      <c r="A115" s="20">
        <v>44972</v>
      </c>
      <c r="B115" s="21">
        <v>0.77083333333333337</v>
      </c>
      <c r="C115" s="21" t="s">
        <v>16</v>
      </c>
      <c r="D115" s="18">
        <v>6</v>
      </c>
      <c r="E115" s="18">
        <v>6</v>
      </c>
      <c r="F115" s="22" t="s">
        <v>363</v>
      </c>
      <c r="G115" s="22"/>
      <c r="H115" s="23"/>
      <c r="I115" s="23" t="s">
        <v>454</v>
      </c>
      <c r="J115" s="18" t="s">
        <v>64</v>
      </c>
      <c r="K115" s="19">
        <v>100</v>
      </c>
      <c r="L115" s="18" t="str">
        <f>IF(Table1323[[#This Row],[Fin]]&lt;&gt;"1st","",Table1323[[#This Row],[Div]]*Table1323[[#This Row],[Lev Bet]])</f>
        <v/>
      </c>
      <c r="M115" s="18">
        <f>IF(Table1323[[#This Row],[Lev Ret]]="",Table1323[[#This Row],[Lev Bet]]*-1,L115-K115)</f>
        <v>-100</v>
      </c>
      <c r="N115" s="24">
        <v>110</v>
      </c>
      <c r="O115" s="24" t="str">
        <f>IF(Table1323[[#This Row],[Fin]]&lt;&gt;"1st","",Table1323[[#This Row],[Div]]*Table1323[[#This Row],[Nat Bet]])</f>
        <v/>
      </c>
      <c r="P115" s="24">
        <f>IF(Table1323[[#This Row],[Lev Ret]]="",Table1323[[#This Row],[Nat Bet]]*-1,O115-N115)</f>
        <v>-110</v>
      </c>
      <c r="Q115" s="18" t="str">
        <f>TEXT(Table1323[[#This Row],[Date]],"DDD")</f>
        <v>Wed</v>
      </c>
    </row>
    <row r="116" spans="1:17" x14ac:dyDescent="0.25">
      <c r="A116" s="20">
        <v>44975</v>
      </c>
      <c r="B116" s="21">
        <v>0.5625</v>
      </c>
      <c r="C116" s="21" t="s">
        <v>12</v>
      </c>
      <c r="D116" s="18">
        <v>3</v>
      </c>
      <c r="E116" s="18">
        <v>11</v>
      </c>
      <c r="F116" s="22" t="s">
        <v>364</v>
      </c>
      <c r="G116" s="22" t="s">
        <v>24</v>
      </c>
      <c r="H116" s="23"/>
      <c r="I116" s="23" t="s">
        <v>454</v>
      </c>
      <c r="J116" s="18" t="s">
        <v>65</v>
      </c>
      <c r="K116" s="19">
        <v>100</v>
      </c>
      <c r="L116" s="18" t="str">
        <f>IF(Table1323[[#This Row],[Fin]]&lt;&gt;"1st","",Table1323[[#This Row],[Div]]*Table1323[[#This Row],[Lev Bet]])</f>
        <v/>
      </c>
      <c r="M116" s="18">
        <f>IF(Table1323[[#This Row],[Lev Ret]]="",Table1323[[#This Row],[Lev Bet]]*-1,L116-K116)</f>
        <v>-100</v>
      </c>
      <c r="N116" s="24">
        <v>140</v>
      </c>
      <c r="O116" s="24" t="str">
        <f>IF(Table1323[[#This Row],[Fin]]&lt;&gt;"1st","",Table1323[[#This Row],[Div]]*Table1323[[#This Row],[Nat Bet]])</f>
        <v/>
      </c>
      <c r="P116" s="24">
        <f>IF(Table1323[[#This Row],[Lev Ret]]="",Table1323[[#This Row],[Nat Bet]]*-1,O116-N116)</f>
        <v>-140</v>
      </c>
      <c r="Q116" s="18" t="str">
        <f>TEXT(Table1323[[#This Row],[Date]],"DDD")</f>
        <v>Sat</v>
      </c>
    </row>
    <row r="117" spans="1:17" x14ac:dyDescent="0.25">
      <c r="A117" s="20">
        <v>44975</v>
      </c>
      <c r="B117" s="21">
        <v>0.625</v>
      </c>
      <c r="C117" s="21" t="s">
        <v>11</v>
      </c>
      <c r="D117" s="18">
        <v>5</v>
      </c>
      <c r="E117" s="18">
        <v>4</v>
      </c>
      <c r="F117" s="22" t="s">
        <v>365</v>
      </c>
      <c r="G117" s="22" t="s">
        <v>22</v>
      </c>
      <c r="H117" s="23">
        <v>2.2000000000000002</v>
      </c>
      <c r="I117" s="23" t="s">
        <v>454</v>
      </c>
      <c r="J117" s="18" t="s">
        <v>64</v>
      </c>
      <c r="K117" s="19">
        <v>100</v>
      </c>
      <c r="L117" s="18">
        <f>IF(Table1323[[#This Row],[Fin]]&lt;&gt;"1st","",Table1323[[#This Row],[Div]]*Table1323[[#This Row],[Lev Bet]])</f>
        <v>220.00000000000003</v>
      </c>
      <c r="M117" s="18">
        <f>IF(Table1323[[#This Row],[Lev Ret]]="",Table1323[[#This Row],[Lev Bet]]*-1,L117-K117)</f>
        <v>120.00000000000003</v>
      </c>
      <c r="N117" s="24">
        <v>150</v>
      </c>
      <c r="O117" s="24">
        <f>IF(Table1323[[#This Row],[Fin]]&lt;&gt;"1st","",Table1323[[#This Row],[Div]]*Table1323[[#This Row],[Nat Bet]])</f>
        <v>330</v>
      </c>
      <c r="P117" s="24">
        <f>IF(Table1323[[#This Row],[Lev Ret]]="",Table1323[[#This Row],[Nat Bet]]*-1,O117-N117)</f>
        <v>180</v>
      </c>
      <c r="Q117" s="18" t="str">
        <f>TEXT(Table1323[[#This Row],[Date]],"DDD")</f>
        <v>Sat</v>
      </c>
    </row>
    <row r="118" spans="1:17" x14ac:dyDescent="0.25">
      <c r="A118" s="20">
        <v>44975</v>
      </c>
      <c r="B118" s="21">
        <v>0.66666666666666663</v>
      </c>
      <c r="C118" s="21" t="s">
        <v>12</v>
      </c>
      <c r="D118" s="18">
        <v>7</v>
      </c>
      <c r="E118" s="18">
        <v>10</v>
      </c>
      <c r="F118" s="22" t="s">
        <v>290</v>
      </c>
      <c r="G118" s="22" t="s">
        <v>22</v>
      </c>
      <c r="H118" s="23">
        <v>2.6</v>
      </c>
      <c r="I118" s="23" t="s">
        <v>454</v>
      </c>
      <c r="J118" s="18" t="s">
        <v>65</v>
      </c>
      <c r="K118" s="19">
        <v>100</v>
      </c>
      <c r="L118" s="18">
        <f>IF(Table1323[[#This Row],[Fin]]&lt;&gt;"1st","",Table1323[[#This Row],[Div]]*Table1323[[#This Row],[Lev Bet]])</f>
        <v>260</v>
      </c>
      <c r="M118" s="18">
        <f>IF(Table1323[[#This Row],[Lev Ret]]="",Table1323[[#This Row],[Lev Bet]]*-1,L118-K118)</f>
        <v>160</v>
      </c>
      <c r="N118" s="24">
        <v>140</v>
      </c>
      <c r="O118" s="24">
        <f>IF(Table1323[[#This Row],[Fin]]&lt;&gt;"1st","",Table1323[[#This Row],[Div]]*Table1323[[#This Row],[Nat Bet]])</f>
        <v>364</v>
      </c>
      <c r="P118" s="24">
        <f>IF(Table1323[[#This Row],[Lev Ret]]="",Table1323[[#This Row],[Nat Bet]]*-1,O118-N118)</f>
        <v>224</v>
      </c>
      <c r="Q118" s="18" t="str">
        <f>TEXT(Table1323[[#This Row],[Date]],"DDD")</f>
        <v>Sat</v>
      </c>
    </row>
    <row r="119" spans="1:17" x14ac:dyDescent="0.25">
      <c r="A119" s="20">
        <v>44975</v>
      </c>
      <c r="B119" s="21">
        <v>0.68055555555555547</v>
      </c>
      <c r="C119" s="21" t="s">
        <v>11</v>
      </c>
      <c r="D119" s="18">
        <v>7</v>
      </c>
      <c r="E119" s="18">
        <v>11</v>
      </c>
      <c r="F119" s="22" t="s">
        <v>366</v>
      </c>
      <c r="G119" s="22" t="s">
        <v>22</v>
      </c>
      <c r="H119" s="23">
        <v>9</v>
      </c>
      <c r="I119" s="23" t="s">
        <v>454</v>
      </c>
      <c r="J119" s="18" t="s">
        <v>64</v>
      </c>
      <c r="K119" s="19">
        <v>100</v>
      </c>
      <c r="L119" s="18">
        <f>IF(Table1323[[#This Row],[Fin]]&lt;&gt;"1st","",Table1323[[#This Row],[Div]]*Table1323[[#This Row],[Lev Bet]])</f>
        <v>900</v>
      </c>
      <c r="M119" s="18">
        <f>IF(Table1323[[#This Row],[Lev Ret]]="",Table1323[[#This Row],[Lev Bet]]*-1,L119-K119)</f>
        <v>800</v>
      </c>
      <c r="N119" s="24">
        <v>150</v>
      </c>
      <c r="O119" s="24">
        <f>IF(Table1323[[#This Row],[Fin]]&lt;&gt;"1st","",Table1323[[#This Row],[Div]]*Table1323[[#This Row],[Nat Bet]])</f>
        <v>1350</v>
      </c>
      <c r="P119" s="24">
        <f>IF(Table1323[[#This Row],[Lev Ret]]="",Table1323[[#This Row],[Nat Bet]]*-1,O119-N119)</f>
        <v>1200</v>
      </c>
      <c r="Q119" s="18" t="str">
        <f>TEXT(Table1323[[#This Row],[Date]],"DDD")</f>
        <v>Sat</v>
      </c>
    </row>
    <row r="120" spans="1:17" x14ac:dyDescent="0.25">
      <c r="A120" s="20">
        <v>44975</v>
      </c>
      <c r="B120" s="21">
        <v>0.74652777777777779</v>
      </c>
      <c r="C120" s="21" t="s">
        <v>12</v>
      </c>
      <c r="D120" s="18">
        <v>10</v>
      </c>
      <c r="E120" s="18">
        <v>11</v>
      </c>
      <c r="F120" s="22" t="s">
        <v>367</v>
      </c>
      <c r="G120" s="22"/>
      <c r="H120" s="23"/>
      <c r="I120" s="23" t="s">
        <v>454</v>
      </c>
      <c r="J120" s="18" t="s">
        <v>65</v>
      </c>
      <c r="K120" s="19">
        <v>100</v>
      </c>
      <c r="L120" s="18" t="str">
        <f>IF(Table1323[[#This Row],[Fin]]&lt;&gt;"1st","",Table1323[[#This Row],[Div]]*Table1323[[#This Row],[Lev Bet]])</f>
        <v/>
      </c>
      <c r="M120" s="18">
        <f>IF(Table1323[[#This Row],[Lev Ret]]="",Table1323[[#This Row],[Lev Bet]]*-1,L120-K120)</f>
        <v>-100</v>
      </c>
      <c r="N120" s="24">
        <v>140</v>
      </c>
      <c r="O120" s="24" t="str">
        <f>IF(Table1323[[#This Row],[Fin]]&lt;&gt;"1st","",Table1323[[#This Row],[Div]]*Table1323[[#This Row],[Nat Bet]])</f>
        <v/>
      </c>
      <c r="P120" s="24">
        <f>IF(Table1323[[#This Row],[Lev Ret]]="",Table1323[[#This Row],[Nat Bet]]*-1,O120-N120)</f>
        <v>-140</v>
      </c>
      <c r="Q120" s="18" t="str">
        <f>TEXT(Table1323[[#This Row],[Date]],"DDD")</f>
        <v>Sat</v>
      </c>
    </row>
    <row r="121" spans="1:17" x14ac:dyDescent="0.25">
      <c r="A121" s="20">
        <v>44979</v>
      </c>
      <c r="B121" s="21">
        <v>0.65555555555555556</v>
      </c>
      <c r="C121" s="21" t="s">
        <v>13</v>
      </c>
      <c r="D121" s="18">
        <v>3</v>
      </c>
      <c r="E121" s="18">
        <v>7</v>
      </c>
      <c r="F121" s="22" t="s">
        <v>368</v>
      </c>
      <c r="G121" s="22"/>
      <c r="H121" s="23"/>
      <c r="I121" s="23" t="s">
        <v>454</v>
      </c>
      <c r="J121" s="18" t="s">
        <v>63</v>
      </c>
      <c r="K121" s="19">
        <v>100</v>
      </c>
      <c r="L121" s="18" t="str">
        <f>IF(Table1323[[#This Row],[Fin]]&lt;&gt;"1st","",Table1323[[#This Row],[Div]]*Table1323[[#This Row],[Lev Bet]])</f>
        <v/>
      </c>
      <c r="M121" s="18">
        <f>IF(Table1323[[#This Row],[Lev Ret]]="",Table1323[[#This Row],[Lev Bet]]*-1,L121-K121)</f>
        <v>-100</v>
      </c>
      <c r="N121" s="24">
        <v>100</v>
      </c>
      <c r="O121" s="24" t="str">
        <f>IF(Table1323[[#This Row],[Fin]]&lt;&gt;"1st","",Table1323[[#This Row],[Div]]*Table1323[[#This Row],[Nat Bet]])</f>
        <v/>
      </c>
      <c r="P121" s="24">
        <f>IF(Table1323[[#This Row],[Lev Ret]]="",Table1323[[#This Row],[Nat Bet]]*-1,O121-N121)</f>
        <v>-100</v>
      </c>
      <c r="Q121" s="18" t="str">
        <f>TEXT(Table1323[[#This Row],[Date]],"DDD")</f>
        <v>Wed</v>
      </c>
    </row>
    <row r="122" spans="1:17" x14ac:dyDescent="0.25">
      <c r="A122" s="20">
        <v>44982</v>
      </c>
      <c r="B122" s="21">
        <v>0.57291666666666663</v>
      </c>
      <c r="C122" s="21" t="s">
        <v>17</v>
      </c>
      <c r="D122" s="18">
        <v>3</v>
      </c>
      <c r="E122" s="18">
        <v>4</v>
      </c>
      <c r="F122" s="22" t="s">
        <v>369</v>
      </c>
      <c r="G122" s="22"/>
      <c r="H122" s="23"/>
      <c r="I122" s="23" t="s">
        <v>454</v>
      </c>
      <c r="J122" s="18" t="s">
        <v>64</v>
      </c>
      <c r="K122" s="19">
        <v>100</v>
      </c>
      <c r="L122" s="18" t="str">
        <f>IF(Table1323[[#This Row],[Fin]]&lt;&gt;"1st","",Table1323[[#This Row],[Div]]*Table1323[[#This Row],[Lev Bet]])</f>
        <v/>
      </c>
      <c r="M122" s="18">
        <f>IF(Table1323[[#This Row],[Lev Ret]]="",Table1323[[#This Row],[Lev Bet]]*-1,L122-K122)</f>
        <v>-100</v>
      </c>
      <c r="N122" s="24">
        <v>140</v>
      </c>
      <c r="O122" s="24" t="str">
        <f>IF(Table1323[[#This Row],[Fin]]&lt;&gt;"1st","",Table1323[[#This Row],[Div]]*Table1323[[#This Row],[Nat Bet]])</f>
        <v/>
      </c>
      <c r="P122" s="24">
        <f>IF(Table1323[[#This Row],[Lev Ret]]="",Table1323[[#This Row],[Nat Bet]]*-1,O122-N122)</f>
        <v>-140</v>
      </c>
      <c r="Q122" s="18" t="str">
        <f>TEXT(Table1323[[#This Row],[Date]],"DDD")</f>
        <v>Sat</v>
      </c>
    </row>
    <row r="123" spans="1:17" x14ac:dyDescent="0.25">
      <c r="A123" s="20">
        <v>44982</v>
      </c>
      <c r="B123" s="21">
        <v>0.66666666666666663</v>
      </c>
      <c r="C123" s="21" t="s">
        <v>14</v>
      </c>
      <c r="D123" s="18">
        <v>7</v>
      </c>
      <c r="E123" s="18">
        <v>1</v>
      </c>
      <c r="F123" s="22" t="s">
        <v>136</v>
      </c>
      <c r="G123" s="22" t="s">
        <v>23</v>
      </c>
      <c r="H123" s="23"/>
      <c r="I123" s="23" t="s">
        <v>454</v>
      </c>
      <c r="J123" s="18" t="s">
        <v>65</v>
      </c>
      <c r="K123" s="19">
        <v>100</v>
      </c>
      <c r="L123" s="18" t="str">
        <f>IF(Table1323[[#This Row],[Fin]]&lt;&gt;"1st","",Table1323[[#This Row],[Div]]*Table1323[[#This Row],[Lev Bet]])</f>
        <v/>
      </c>
      <c r="M123" s="18">
        <f>IF(Table1323[[#This Row],[Lev Ret]]="",Table1323[[#This Row],[Lev Bet]]*-1,L123-K123)</f>
        <v>-100</v>
      </c>
      <c r="N123" s="24">
        <v>140</v>
      </c>
      <c r="O123" s="24" t="str">
        <f>IF(Table1323[[#This Row],[Fin]]&lt;&gt;"1st","",Table1323[[#This Row],[Div]]*Table1323[[#This Row],[Nat Bet]])</f>
        <v/>
      </c>
      <c r="P123" s="24">
        <f>IF(Table1323[[#This Row],[Lev Ret]]="",Table1323[[#This Row],[Nat Bet]]*-1,O123-N123)</f>
        <v>-140</v>
      </c>
      <c r="Q123" s="18" t="str">
        <f>TEXT(Table1323[[#This Row],[Date]],"DDD")</f>
        <v>Sat</v>
      </c>
    </row>
    <row r="124" spans="1:17" x14ac:dyDescent="0.25">
      <c r="A124" s="20">
        <v>44982</v>
      </c>
      <c r="B124" s="21">
        <v>0.74652777777777779</v>
      </c>
      <c r="C124" s="21" t="s">
        <v>14</v>
      </c>
      <c r="D124" s="18">
        <v>10</v>
      </c>
      <c r="E124" s="18">
        <v>16</v>
      </c>
      <c r="F124" s="22" t="s">
        <v>357</v>
      </c>
      <c r="G124" s="22"/>
      <c r="H124" s="23"/>
      <c r="I124" s="23" t="s">
        <v>454</v>
      </c>
      <c r="J124" s="18" t="s">
        <v>65</v>
      </c>
      <c r="K124" s="19">
        <v>100</v>
      </c>
      <c r="L124" s="18" t="str">
        <f>IF(Table1323[[#This Row],[Fin]]&lt;&gt;"1st","",Table1323[[#This Row],[Div]]*Table1323[[#This Row],[Lev Bet]])</f>
        <v/>
      </c>
      <c r="M124" s="18">
        <f>IF(Table1323[[#This Row],[Lev Ret]]="",Table1323[[#This Row],[Lev Bet]]*-1,L124-K124)</f>
        <v>-100</v>
      </c>
      <c r="N124" s="24">
        <v>140</v>
      </c>
      <c r="O124" s="24" t="str">
        <f>IF(Table1323[[#This Row],[Fin]]&lt;&gt;"1st","",Table1323[[#This Row],[Div]]*Table1323[[#This Row],[Nat Bet]])</f>
        <v/>
      </c>
      <c r="P124" s="24">
        <f>IF(Table1323[[#This Row],[Lev Ret]]="",Table1323[[#This Row],[Nat Bet]]*-1,O124-N124)</f>
        <v>-140</v>
      </c>
      <c r="Q124" s="18" t="str">
        <f>TEXT(Table1323[[#This Row],[Date]],"DDD")</f>
        <v>Sat</v>
      </c>
    </row>
    <row r="125" spans="1:17" x14ac:dyDescent="0.25">
      <c r="A125" s="20">
        <v>44986</v>
      </c>
      <c r="B125" s="21">
        <v>0.62152777777777779</v>
      </c>
      <c r="C125" s="21" t="s">
        <v>15</v>
      </c>
      <c r="D125" s="18">
        <v>3</v>
      </c>
      <c r="E125" s="18">
        <v>2</v>
      </c>
      <c r="F125" s="22" t="s">
        <v>370</v>
      </c>
      <c r="G125" s="22" t="s">
        <v>22</v>
      </c>
      <c r="H125" s="23">
        <v>4</v>
      </c>
      <c r="I125" s="23" t="s">
        <v>454</v>
      </c>
      <c r="J125" s="18" t="s">
        <v>65</v>
      </c>
      <c r="K125" s="19">
        <v>100</v>
      </c>
      <c r="L125" s="18">
        <f>IF(Table1323[[#This Row],[Fin]]&lt;&gt;"1st","",Table1323[[#This Row],[Div]]*Table1323[[#This Row],[Lev Bet]])</f>
        <v>400</v>
      </c>
      <c r="M125" s="18">
        <f>IF(Table1323[[#This Row],[Lev Ret]]="",Table1323[[#This Row],[Lev Bet]]*-1,L125-K125)</f>
        <v>300</v>
      </c>
      <c r="N125" s="24">
        <v>120</v>
      </c>
      <c r="O125" s="24">
        <f>IF(Table1323[[#This Row],[Fin]]&lt;&gt;"1st","",Table1323[[#This Row],[Div]]*Table1323[[#This Row],[Nat Bet]])</f>
        <v>480</v>
      </c>
      <c r="P125" s="24">
        <f>IF(Table1323[[#This Row],[Lev Ret]]="",Table1323[[#This Row],[Nat Bet]]*-1,O125-N125)</f>
        <v>360</v>
      </c>
      <c r="Q125" s="18" t="str">
        <f>TEXT(Table1323[[#This Row],[Date]],"DDD")</f>
        <v>Wed</v>
      </c>
    </row>
    <row r="126" spans="1:17" x14ac:dyDescent="0.25">
      <c r="A126" s="20">
        <v>44986</v>
      </c>
      <c r="B126" s="21">
        <v>0.65833333333333333</v>
      </c>
      <c r="C126" s="21" t="s">
        <v>10</v>
      </c>
      <c r="D126" s="18">
        <v>3</v>
      </c>
      <c r="E126" s="18">
        <v>5</v>
      </c>
      <c r="F126" s="22" t="s">
        <v>371</v>
      </c>
      <c r="G126" s="22" t="s">
        <v>22</v>
      </c>
      <c r="H126" s="23">
        <v>2.1</v>
      </c>
      <c r="I126" s="23" t="s">
        <v>454</v>
      </c>
      <c r="J126" s="18" t="s">
        <v>63</v>
      </c>
      <c r="K126" s="19">
        <v>100</v>
      </c>
      <c r="L126" s="18">
        <f>IF(Table1323[[#This Row],[Fin]]&lt;&gt;"1st","",Table1323[[#This Row],[Div]]*Table1323[[#This Row],[Lev Bet]])</f>
        <v>210</v>
      </c>
      <c r="M126" s="18">
        <f>IF(Table1323[[#This Row],[Lev Ret]]="",Table1323[[#This Row],[Lev Bet]]*-1,L126-K126)</f>
        <v>110</v>
      </c>
      <c r="N126" s="24">
        <v>100</v>
      </c>
      <c r="O126" s="24">
        <f>IF(Table1323[[#This Row],[Fin]]&lt;&gt;"1st","",Table1323[[#This Row],[Div]]*Table1323[[#This Row],[Nat Bet]])</f>
        <v>210</v>
      </c>
      <c r="P126" s="24">
        <f>IF(Table1323[[#This Row],[Lev Ret]]="",Table1323[[#This Row],[Nat Bet]]*-1,O126-N126)</f>
        <v>110</v>
      </c>
      <c r="Q126" s="18" t="str">
        <f>TEXT(Table1323[[#This Row],[Date]],"DDD")</f>
        <v>Wed</v>
      </c>
    </row>
    <row r="127" spans="1:17" x14ac:dyDescent="0.25">
      <c r="A127" s="20">
        <v>44986</v>
      </c>
      <c r="B127" s="21">
        <v>0.70138888888888884</v>
      </c>
      <c r="C127" s="21" t="s">
        <v>17</v>
      </c>
      <c r="D127" s="18">
        <v>4</v>
      </c>
      <c r="E127" s="18">
        <v>3</v>
      </c>
      <c r="F127" s="22" t="s">
        <v>372</v>
      </c>
      <c r="G127" s="22" t="s">
        <v>22</v>
      </c>
      <c r="H127" s="23">
        <v>5.3</v>
      </c>
      <c r="I127" s="23" t="s">
        <v>454</v>
      </c>
      <c r="J127" s="18" t="s">
        <v>64</v>
      </c>
      <c r="K127" s="19">
        <v>100</v>
      </c>
      <c r="L127" s="18">
        <f>IF(Table1323[[#This Row],[Fin]]&lt;&gt;"1st","",Table1323[[#This Row],[Div]]*Table1323[[#This Row],[Lev Bet]])</f>
        <v>530</v>
      </c>
      <c r="M127" s="18">
        <f>IF(Table1323[[#This Row],[Lev Ret]]="",Table1323[[#This Row],[Lev Bet]]*-1,L127-K127)</f>
        <v>430</v>
      </c>
      <c r="N127" s="24">
        <v>110</v>
      </c>
      <c r="O127" s="24">
        <f>IF(Table1323[[#This Row],[Fin]]&lt;&gt;"1st","",Table1323[[#This Row],[Div]]*Table1323[[#This Row],[Nat Bet]])</f>
        <v>583</v>
      </c>
      <c r="P127" s="24">
        <f>IF(Table1323[[#This Row],[Lev Ret]]="",Table1323[[#This Row],[Nat Bet]]*-1,O127-N127)</f>
        <v>473</v>
      </c>
      <c r="Q127" s="18" t="str">
        <f>TEXT(Table1323[[#This Row],[Date]],"DDD")</f>
        <v>Wed</v>
      </c>
    </row>
    <row r="128" spans="1:17" x14ac:dyDescent="0.25">
      <c r="A128" s="20">
        <v>44986</v>
      </c>
      <c r="B128" s="21">
        <v>0.74305555555555547</v>
      </c>
      <c r="C128" s="21" t="s">
        <v>15</v>
      </c>
      <c r="D128" s="18">
        <v>8</v>
      </c>
      <c r="E128" s="18">
        <v>9</v>
      </c>
      <c r="F128" s="22" t="s">
        <v>373</v>
      </c>
      <c r="G128" s="22" t="s">
        <v>22</v>
      </c>
      <c r="H128" s="23">
        <v>3.4</v>
      </c>
      <c r="I128" s="23" t="s">
        <v>454</v>
      </c>
      <c r="J128" s="18" t="s">
        <v>65</v>
      </c>
      <c r="K128" s="19">
        <v>100</v>
      </c>
      <c r="L128" s="18">
        <f>IF(Table1323[[#This Row],[Fin]]&lt;&gt;"1st","",Table1323[[#This Row],[Div]]*Table1323[[#This Row],[Lev Bet]])</f>
        <v>340</v>
      </c>
      <c r="M128" s="18">
        <f>IF(Table1323[[#This Row],[Lev Ret]]="",Table1323[[#This Row],[Lev Bet]]*-1,L128-K128)</f>
        <v>240</v>
      </c>
      <c r="N128" s="24">
        <v>120</v>
      </c>
      <c r="O128" s="24">
        <f>IF(Table1323[[#This Row],[Fin]]&lt;&gt;"1st","",Table1323[[#This Row],[Div]]*Table1323[[#This Row],[Nat Bet]])</f>
        <v>408</v>
      </c>
      <c r="P128" s="24">
        <f>IF(Table1323[[#This Row],[Lev Ret]]="",Table1323[[#This Row],[Nat Bet]]*-1,O128-N128)</f>
        <v>288</v>
      </c>
      <c r="Q128" s="18" t="str">
        <f>TEXT(Table1323[[#This Row],[Date]],"DDD")</f>
        <v>Wed</v>
      </c>
    </row>
    <row r="129" spans="1:17" x14ac:dyDescent="0.25">
      <c r="A129" s="20">
        <v>44986</v>
      </c>
      <c r="B129" s="21">
        <v>0.79166666666666663</v>
      </c>
      <c r="C129" s="21" t="s">
        <v>17</v>
      </c>
      <c r="D129" s="18">
        <v>8</v>
      </c>
      <c r="E129" s="18">
        <v>7</v>
      </c>
      <c r="F129" s="22" t="s">
        <v>374</v>
      </c>
      <c r="G129" s="22" t="s">
        <v>22</v>
      </c>
      <c r="H129" s="23">
        <v>3.3</v>
      </c>
      <c r="I129" s="23" t="s">
        <v>454</v>
      </c>
      <c r="J129" s="18" t="s">
        <v>64</v>
      </c>
      <c r="K129" s="19">
        <v>100</v>
      </c>
      <c r="L129" s="18">
        <f>IF(Table1323[[#This Row],[Fin]]&lt;&gt;"1st","",Table1323[[#This Row],[Div]]*Table1323[[#This Row],[Lev Bet]])</f>
        <v>330</v>
      </c>
      <c r="M129" s="18">
        <f>IF(Table1323[[#This Row],[Lev Ret]]="",Table1323[[#This Row],[Lev Bet]]*-1,L129-K129)</f>
        <v>230</v>
      </c>
      <c r="N129" s="24">
        <v>100</v>
      </c>
      <c r="O129" s="24">
        <f>IF(Table1323[[#This Row],[Fin]]&lt;&gt;"1st","",Table1323[[#This Row],[Div]]*Table1323[[#This Row],[Nat Bet]])</f>
        <v>330</v>
      </c>
      <c r="P129" s="24">
        <f>IF(Table1323[[#This Row],[Lev Ret]]="",Table1323[[#This Row],[Nat Bet]]*-1,O129-N129)</f>
        <v>230</v>
      </c>
      <c r="Q129" s="18" t="str">
        <f>TEXT(Table1323[[#This Row],[Date]],"DDD")</f>
        <v>Wed</v>
      </c>
    </row>
    <row r="130" spans="1:17" x14ac:dyDescent="0.25">
      <c r="A130" s="20">
        <v>44989</v>
      </c>
      <c r="B130" s="21">
        <v>0.54861111111111105</v>
      </c>
      <c r="C130" s="21" t="s">
        <v>11</v>
      </c>
      <c r="D130" s="18">
        <v>2</v>
      </c>
      <c r="E130" s="18">
        <v>4</v>
      </c>
      <c r="F130" s="22" t="s">
        <v>375</v>
      </c>
      <c r="G130" s="22" t="s">
        <v>22</v>
      </c>
      <c r="H130" s="23">
        <v>3.2</v>
      </c>
      <c r="I130" s="23" t="s">
        <v>454</v>
      </c>
      <c r="J130" s="18" t="s">
        <v>64</v>
      </c>
      <c r="K130" s="19">
        <v>100</v>
      </c>
      <c r="L130" s="18">
        <f>IF(Table1323[[#This Row],[Fin]]&lt;&gt;"1st","",Table1323[[#This Row],[Div]]*Table1323[[#This Row],[Lev Bet]])</f>
        <v>320</v>
      </c>
      <c r="M130" s="18">
        <f>IF(Table1323[[#This Row],[Lev Ret]]="",Table1323[[#This Row],[Lev Bet]]*-1,L130-K130)</f>
        <v>220</v>
      </c>
      <c r="N130" s="24">
        <v>140</v>
      </c>
      <c r="O130" s="24">
        <f>IF(Table1323[[#This Row],[Fin]]&lt;&gt;"1st","",Table1323[[#This Row],[Div]]*Table1323[[#This Row],[Nat Bet]])</f>
        <v>448</v>
      </c>
      <c r="P130" s="24">
        <f>IF(Table1323[[#This Row],[Lev Ret]]="",Table1323[[#This Row],[Nat Bet]]*-1,O130-N130)</f>
        <v>308</v>
      </c>
      <c r="Q130" s="18" t="str">
        <f>TEXT(Table1323[[#This Row],[Date]],"DDD")</f>
        <v>Sat</v>
      </c>
    </row>
    <row r="131" spans="1:17" x14ac:dyDescent="0.25">
      <c r="A131" s="20">
        <v>44989</v>
      </c>
      <c r="B131" s="21">
        <v>0.57291666666666663</v>
      </c>
      <c r="C131" s="21" t="s">
        <v>11</v>
      </c>
      <c r="D131" s="18">
        <v>3</v>
      </c>
      <c r="E131" s="18">
        <v>5</v>
      </c>
      <c r="F131" s="22" t="s">
        <v>376</v>
      </c>
      <c r="G131" s="22"/>
      <c r="H131" s="23"/>
      <c r="I131" s="23" t="s">
        <v>454</v>
      </c>
      <c r="J131" s="18" t="s">
        <v>64</v>
      </c>
      <c r="K131" s="19">
        <v>100</v>
      </c>
      <c r="L131" s="18" t="str">
        <f>IF(Table1323[[#This Row],[Fin]]&lt;&gt;"1st","",Table1323[[#This Row],[Div]]*Table1323[[#This Row],[Lev Bet]])</f>
        <v/>
      </c>
      <c r="M131" s="18">
        <f>IF(Table1323[[#This Row],[Lev Ret]]="",Table1323[[#This Row],[Lev Bet]]*-1,L131-K131)</f>
        <v>-100</v>
      </c>
      <c r="N131" s="24">
        <v>150</v>
      </c>
      <c r="O131" s="24" t="str">
        <f>IF(Table1323[[#This Row],[Fin]]&lt;&gt;"1st","",Table1323[[#This Row],[Div]]*Table1323[[#This Row],[Nat Bet]])</f>
        <v/>
      </c>
      <c r="P131" s="24">
        <f>IF(Table1323[[#This Row],[Lev Ret]]="",Table1323[[#This Row],[Nat Bet]]*-1,O131-N131)</f>
        <v>-150</v>
      </c>
      <c r="Q131" s="18" t="str">
        <f>TEXT(Table1323[[#This Row],[Date]],"DDD")</f>
        <v>Sat</v>
      </c>
    </row>
    <row r="132" spans="1:17" x14ac:dyDescent="0.25">
      <c r="A132" s="20">
        <v>44989</v>
      </c>
      <c r="B132" s="21">
        <v>0.69444444444444453</v>
      </c>
      <c r="C132" s="21" t="s">
        <v>14</v>
      </c>
      <c r="D132" s="18">
        <v>8</v>
      </c>
      <c r="E132" s="18">
        <v>3</v>
      </c>
      <c r="F132" s="22" t="s">
        <v>377</v>
      </c>
      <c r="G132" s="22"/>
      <c r="H132" s="23"/>
      <c r="I132" s="23" t="s">
        <v>454</v>
      </c>
      <c r="J132" s="18" t="s">
        <v>65</v>
      </c>
      <c r="K132" s="19">
        <v>100</v>
      </c>
      <c r="L132" s="18" t="str">
        <f>IF(Table1323[[#This Row],[Fin]]&lt;&gt;"1st","",Table1323[[#This Row],[Div]]*Table1323[[#This Row],[Lev Bet]])</f>
        <v/>
      </c>
      <c r="M132" s="18">
        <f>IF(Table1323[[#This Row],[Lev Ret]]="",Table1323[[#This Row],[Lev Bet]]*-1,L132-K132)</f>
        <v>-100</v>
      </c>
      <c r="N132" s="24">
        <v>140</v>
      </c>
      <c r="O132" s="24" t="str">
        <f>IF(Table1323[[#This Row],[Fin]]&lt;&gt;"1st","",Table1323[[#This Row],[Div]]*Table1323[[#This Row],[Nat Bet]])</f>
        <v/>
      </c>
      <c r="P132" s="24">
        <f>IF(Table1323[[#This Row],[Lev Ret]]="",Table1323[[#This Row],[Nat Bet]]*-1,O132-N132)</f>
        <v>-140</v>
      </c>
      <c r="Q132" s="18" t="str">
        <f>TEXT(Table1323[[#This Row],[Date]],"DDD")</f>
        <v>Sat</v>
      </c>
    </row>
    <row r="133" spans="1:17" x14ac:dyDescent="0.25">
      <c r="A133" s="20">
        <v>44989</v>
      </c>
      <c r="B133" s="21">
        <v>0.72222222222222221</v>
      </c>
      <c r="C133" s="21" t="s">
        <v>14</v>
      </c>
      <c r="D133" s="18">
        <v>9</v>
      </c>
      <c r="E133" s="18">
        <v>2</v>
      </c>
      <c r="F133" s="22" t="s">
        <v>378</v>
      </c>
      <c r="G133" s="22"/>
      <c r="H133" s="23"/>
      <c r="I133" s="23" t="s">
        <v>454</v>
      </c>
      <c r="J133" s="18" t="s">
        <v>65</v>
      </c>
      <c r="K133" s="19">
        <v>100</v>
      </c>
      <c r="L133" s="18" t="str">
        <f>IF(Table1323[[#This Row],[Fin]]&lt;&gt;"1st","",Table1323[[#This Row],[Div]]*Table1323[[#This Row],[Lev Bet]])</f>
        <v/>
      </c>
      <c r="M133" s="18">
        <f>IF(Table1323[[#This Row],[Lev Ret]]="",Table1323[[#This Row],[Lev Bet]]*-1,L133-K133)</f>
        <v>-100</v>
      </c>
      <c r="N133" s="24">
        <v>140</v>
      </c>
      <c r="O133" s="24" t="str">
        <f>IF(Table1323[[#This Row],[Fin]]&lt;&gt;"1st","",Table1323[[#This Row],[Div]]*Table1323[[#This Row],[Nat Bet]])</f>
        <v/>
      </c>
      <c r="P133" s="24">
        <f>IF(Table1323[[#This Row],[Lev Ret]]="",Table1323[[#This Row],[Nat Bet]]*-1,O133-N133)</f>
        <v>-140</v>
      </c>
      <c r="Q133" s="18" t="str">
        <f>TEXT(Table1323[[#This Row],[Date]],"DDD")</f>
        <v>Sat</v>
      </c>
    </row>
    <row r="134" spans="1:17" x14ac:dyDescent="0.25">
      <c r="A134" s="20">
        <v>44989</v>
      </c>
      <c r="B134" s="21">
        <v>0.73611111111111116</v>
      </c>
      <c r="C134" s="21" t="s">
        <v>11</v>
      </c>
      <c r="D134" s="18">
        <v>9</v>
      </c>
      <c r="E134" s="18">
        <v>6</v>
      </c>
      <c r="F134" s="22" t="s">
        <v>351</v>
      </c>
      <c r="G134" s="22"/>
      <c r="H134" s="23"/>
      <c r="I134" s="23" t="s">
        <v>454</v>
      </c>
      <c r="J134" s="18" t="s">
        <v>64</v>
      </c>
      <c r="K134" s="19">
        <v>100</v>
      </c>
      <c r="L134" s="18" t="str">
        <f>IF(Table1323[[#This Row],[Fin]]&lt;&gt;"1st","",Table1323[[#This Row],[Div]]*Table1323[[#This Row],[Lev Bet]])</f>
        <v/>
      </c>
      <c r="M134" s="18">
        <f>IF(Table1323[[#This Row],[Lev Ret]]="",Table1323[[#This Row],[Lev Bet]]*-1,L134-K134)</f>
        <v>-100</v>
      </c>
      <c r="N134" s="24">
        <v>150</v>
      </c>
      <c r="O134" s="24" t="str">
        <f>IF(Table1323[[#This Row],[Fin]]&lt;&gt;"1st","",Table1323[[#This Row],[Div]]*Table1323[[#This Row],[Nat Bet]])</f>
        <v/>
      </c>
      <c r="P134" s="24">
        <f>IF(Table1323[[#This Row],[Lev Ret]]="",Table1323[[#This Row],[Nat Bet]]*-1,O134-N134)</f>
        <v>-150</v>
      </c>
      <c r="Q134" s="18" t="str">
        <f>TEXT(Table1323[[#This Row],[Date]],"DDD")</f>
        <v>Sat</v>
      </c>
    </row>
    <row r="135" spans="1:17" x14ac:dyDescent="0.25">
      <c r="A135" s="20">
        <v>44989</v>
      </c>
      <c r="B135" s="21">
        <v>0.74652777777777779</v>
      </c>
      <c r="C135" s="21" t="s">
        <v>14</v>
      </c>
      <c r="D135" s="18">
        <v>10</v>
      </c>
      <c r="E135" s="18">
        <v>13</v>
      </c>
      <c r="F135" s="22" t="s">
        <v>379</v>
      </c>
      <c r="G135" s="22" t="s">
        <v>22</v>
      </c>
      <c r="H135" s="23">
        <v>15</v>
      </c>
      <c r="I135" s="23" t="s">
        <v>454</v>
      </c>
      <c r="J135" s="18" t="s">
        <v>65</v>
      </c>
      <c r="K135" s="19">
        <v>100</v>
      </c>
      <c r="L135" s="18">
        <f>IF(Table1323[[#This Row],[Fin]]&lt;&gt;"1st","",Table1323[[#This Row],[Div]]*Table1323[[#This Row],[Lev Bet]])</f>
        <v>1500</v>
      </c>
      <c r="M135" s="18">
        <f>IF(Table1323[[#This Row],[Lev Ret]]="",Table1323[[#This Row],[Lev Bet]]*-1,L135-K135)</f>
        <v>1400</v>
      </c>
      <c r="N135" s="24">
        <v>140</v>
      </c>
      <c r="O135" s="24">
        <f>IF(Table1323[[#This Row],[Fin]]&lt;&gt;"1st","",Table1323[[#This Row],[Div]]*Table1323[[#This Row],[Nat Bet]])</f>
        <v>2100</v>
      </c>
      <c r="P135" s="24">
        <f>IF(Table1323[[#This Row],[Lev Ret]]="",Table1323[[#This Row],[Nat Bet]]*-1,O135-N135)</f>
        <v>1960</v>
      </c>
      <c r="Q135" s="18" t="str">
        <f>TEXT(Table1323[[#This Row],[Date]],"DDD")</f>
        <v>Sat</v>
      </c>
    </row>
    <row r="136" spans="1:17" x14ac:dyDescent="0.25">
      <c r="A136" s="20">
        <v>44993</v>
      </c>
      <c r="B136" s="21">
        <v>0.60972222222222217</v>
      </c>
      <c r="C136" s="21" t="s">
        <v>10</v>
      </c>
      <c r="D136" s="18">
        <v>1</v>
      </c>
      <c r="E136" s="18">
        <v>2</v>
      </c>
      <c r="F136" s="22" t="s">
        <v>380</v>
      </c>
      <c r="G136" s="22" t="s">
        <v>22</v>
      </c>
      <c r="H136" s="23">
        <v>2.0499999999999998</v>
      </c>
      <c r="I136" s="23" t="s">
        <v>454</v>
      </c>
      <c r="J136" s="18" t="s">
        <v>63</v>
      </c>
      <c r="K136" s="19">
        <v>100</v>
      </c>
      <c r="L136" s="18">
        <f>IF(Table1323[[#This Row],[Fin]]&lt;&gt;"1st","",Table1323[[#This Row],[Div]]*Table1323[[#This Row],[Lev Bet]])</f>
        <v>204.99999999999997</v>
      </c>
      <c r="M136" s="18">
        <f>IF(Table1323[[#This Row],[Lev Ret]]="",Table1323[[#This Row],[Lev Bet]]*-1,L136-K136)</f>
        <v>104.99999999999997</v>
      </c>
      <c r="N136" s="24">
        <v>100</v>
      </c>
      <c r="O136" s="24">
        <f>IF(Table1323[[#This Row],[Fin]]&lt;&gt;"1st","",Table1323[[#This Row],[Div]]*Table1323[[#This Row],[Nat Bet]])</f>
        <v>204.99999999999997</v>
      </c>
      <c r="P136" s="24">
        <f>IF(Table1323[[#This Row],[Lev Ret]]="",Table1323[[#This Row],[Nat Bet]]*-1,O136-N136)</f>
        <v>104.99999999999997</v>
      </c>
      <c r="Q136" s="18" t="str">
        <f>TEXT(Table1323[[#This Row],[Date]],"DDD")</f>
        <v>Wed</v>
      </c>
    </row>
    <row r="137" spans="1:17" x14ac:dyDescent="0.25">
      <c r="A137" s="20">
        <v>44993</v>
      </c>
      <c r="B137" s="21">
        <v>0.65277777777777779</v>
      </c>
      <c r="C137" s="21" t="s">
        <v>17</v>
      </c>
      <c r="D137" s="18">
        <v>2</v>
      </c>
      <c r="E137" s="18">
        <v>2</v>
      </c>
      <c r="F137" s="22" t="s">
        <v>381</v>
      </c>
      <c r="G137" s="22" t="s">
        <v>22</v>
      </c>
      <c r="H137" s="23">
        <v>3.9</v>
      </c>
      <c r="I137" s="23" t="s">
        <v>454</v>
      </c>
      <c r="J137" s="18" t="s">
        <v>64</v>
      </c>
      <c r="K137" s="19">
        <v>100</v>
      </c>
      <c r="L137" s="18">
        <f>IF(Table1323[[#This Row],[Fin]]&lt;&gt;"1st","",Table1323[[#This Row],[Div]]*Table1323[[#This Row],[Lev Bet]])</f>
        <v>390</v>
      </c>
      <c r="M137" s="18">
        <f>IF(Table1323[[#This Row],[Lev Ret]]="",Table1323[[#This Row],[Lev Bet]]*-1,L137-K137)</f>
        <v>290</v>
      </c>
      <c r="N137" s="24">
        <v>110</v>
      </c>
      <c r="O137" s="24">
        <f>IF(Table1323[[#This Row],[Fin]]&lt;&gt;"1st","",Table1323[[#This Row],[Div]]*Table1323[[#This Row],[Nat Bet]])</f>
        <v>429</v>
      </c>
      <c r="P137" s="24">
        <f>IF(Table1323[[#This Row],[Lev Ret]]="",Table1323[[#This Row],[Nat Bet]]*-1,O137-N137)</f>
        <v>319</v>
      </c>
      <c r="Q137" s="18" t="str">
        <f>TEXT(Table1323[[#This Row],[Date]],"DDD")</f>
        <v>Wed</v>
      </c>
    </row>
    <row r="138" spans="1:17" x14ac:dyDescent="0.25">
      <c r="A138" s="20">
        <v>44993</v>
      </c>
      <c r="B138" s="21">
        <v>0.75</v>
      </c>
      <c r="C138" s="21" t="s">
        <v>17</v>
      </c>
      <c r="D138" s="18">
        <v>6</v>
      </c>
      <c r="E138" s="18">
        <v>11</v>
      </c>
      <c r="F138" s="22" t="s">
        <v>382</v>
      </c>
      <c r="G138" s="22" t="s">
        <v>22</v>
      </c>
      <c r="H138" s="23">
        <v>4.2</v>
      </c>
      <c r="I138" s="23" t="s">
        <v>454</v>
      </c>
      <c r="J138" s="18" t="s">
        <v>64</v>
      </c>
      <c r="K138" s="19">
        <v>100</v>
      </c>
      <c r="L138" s="18">
        <f>IF(Table1323[[#This Row],[Fin]]&lt;&gt;"1st","",Table1323[[#This Row],[Div]]*Table1323[[#This Row],[Lev Bet]])</f>
        <v>420</v>
      </c>
      <c r="M138" s="18">
        <f>IF(Table1323[[#This Row],[Lev Ret]]="",Table1323[[#This Row],[Lev Bet]]*-1,L138-K138)</f>
        <v>320</v>
      </c>
      <c r="N138" s="24">
        <v>100</v>
      </c>
      <c r="O138" s="24">
        <f>IF(Table1323[[#This Row],[Fin]]&lt;&gt;"1st","",Table1323[[#This Row],[Div]]*Table1323[[#This Row],[Nat Bet]])</f>
        <v>420</v>
      </c>
      <c r="P138" s="24">
        <f>IF(Table1323[[#This Row],[Lev Ret]]="",Table1323[[#This Row],[Nat Bet]]*-1,O138-N138)</f>
        <v>320</v>
      </c>
      <c r="Q138" s="18" t="str">
        <f>TEXT(Table1323[[#This Row],[Date]],"DDD")</f>
        <v>Wed</v>
      </c>
    </row>
    <row r="139" spans="1:17" x14ac:dyDescent="0.25">
      <c r="A139" s="20">
        <v>44996</v>
      </c>
      <c r="B139" s="21">
        <v>0.5625</v>
      </c>
      <c r="C139" s="21" t="s">
        <v>12</v>
      </c>
      <c r="D139" s="18">
        <v>3</v>
      </c>
      <c r="E139" s="18">
        <v>4</v>
      </c>
      <c r="F139" s="22" t="s">
        <v>383</v>
      </c>
      <c r="G139" s="22" t="s">
        <v>23</v>
      </c>
      <c r="H139" s="23"/>
      <c r="I139" s="23" t="s">
        <v>454</v>
      </c>
      <c r="J139" s="18" t="s">
        <v>65</v>
      </c>
      <c r="K139" s="19">
        <v>100</v>
      </c>
      <c r="L139" s="18" t="str">
        <f>IF(Table1323[[#This Row],[Fin]]&lt;&gt;"1st","",Table1323[[#This Row],[Div]]*Table1323[[#This Row],[Lev Bet]])</f>
        <v/>
      </c>
      <c r="M139" s="18">
        <f>IF(Table1323[[#This Row],[Lev Ret]]="",Table1323[[#This Row],[Lev Bet]]*-1,L139-K139)</f>
        <v>-100</v>
      </c>
      <c r="N139" s="24">
        <v>140</v>
      </c>
      <c r="O139" s="24" t="str">
        <f>IF(Table1323[[#This Row],[Fin]]&lt;&gt;"1st","",Table1323[[#This Row],[Div]]*Table1323[[#This Row],[Nat Bet]])</f>
        <v/>
      </c>
      <c r="P139" s="24">
        <f>IF(Table1323[[#This Row],[Lev Ret]]="",Table1323[[#This Row],[Nat Bet]]*-1,O139-N139)</f>
        <v>-140</v>
      </c>
      <c r="Q139" s="18" t="str">
        <f>TEXT(Table1323[[#This Row],[Date]],"DDD")</f>
        <v>Sat</v>
      </c>
    </row>
    <row r="140" spans="1:17" x14ac:dyDescent="0.25">
      <c r="A140" s="20">
        <v>44996</v>
      </c>
      <c r="B140" s="21">
        <v>0.61111111111111105</v>
      </c>
      <c r="C140" s="21" t="s">
        <v>12</v>
      </c>
      <c r="D140" s="18">
        <v>5</v>
      </c>
      <c r="E140" s="18">
        <v>5</v>
      </c>
      <c r="F140" s="22" t="s">
        <v>26</v>
      </c>
      <c r="G140" s="22"/>
      <c r="H140" s="23"/>
      <c r="I140" s="23" t="s">
        <v>454</v>
      </c>
      <c r="J140" s="18" t="s">
        <v>65</v>
      </c>
      <c r="K140" s="19">
        <v>100</v>
      </c>
      <c r="L140" s="18" t="str">
        <f>IF(Table1323[[#This Row],[Fin]]&lt;&gt;"1st","",Table1323[[#This Row],[Div]]*Table1323[[#This Row],[Lev Bet]])</f>
        <v/>
      </c>
      <c r="M140" s="18">
        <f>IF(Table1323[[#This Row],[Lev Ret]]="",Table1323[[#This Row],[Lev Bet]]*-1,L140-K140)</f>
        <v>-100</v>
      </c>
      <c r="N140" s="24">
        <v>140</v>
      </c>
      <c r="O140" s="24" t="str">
        <f>IF(Table1323[[#This Row],[Fin]]&lt;&gt;"1st","",Table1323[[#This Row],[Div]]*Table1323[[#This Row],[Nat Bet]])</f>
        <v/>
      </c>
      <c r="P140" s="24">
        <f>IF(Table1323[[#This Row],[Lev Ret]]="",Table1323[[#This Row],[Nat Bet]]*-1,O140-N140)</f>
        <v>-140</v>
      </c>
      <c r="Q140" s="18" t="str">
        <f>TEXT(Table1323[[#This Row],[Date]],"DDD")</f>
        <v>Sat</v>
      </c>
    </row>
    <row r="141" spans="1:17" x14ac:dyDescent="0.25">
      <c r="A141" s="20">
        <v>45000</v>
      </c>
      <c r="B141" s="21">
        <v>0.67013888888888884</v>
      </c>
      <c r="C141" s="21" t="s">
        <v>15</v>
      </c>
      <c r="D141" s="18">
        <v>5</v>
      </c>
      <c r="E141" s="18">
        <v>7</v>
      </c>
      <c r="F141" s="22" t="s">
        <v>384</v>
      </c>
      <c r="G141" s="22"/>
      <c r="H141" s="23"/>
      <c r="I141" s="23" t="s">
        <v>454</v>
      </c>
      <c r="J141" s="18" t="s">
        <v>65</v>
      </c>
      <c r="K141" s="19">
        <v>100</v>
      </c>
      <c r="L141" s="18" t="str">
        <f>IF(Table1323[[#This Row],[Fin]]&lt;&gt;"1st","",Table1323[[#This Row],[Div]]*Table1323[[#This Row],[Lev Bet]])</f>
        <v/>
      </c>
      <c r="M141" s="18">
        <f>IF(Table1323[[#This Row],[Lev Ret]]="",Table1323[[#This Row],[Lev Bet]]*-1,L141-K141)</f>
        <v>-100</v>
      </c>
      <c r="N141" s="24">
        <v>120</v>
      </c>
      <c r="O141" s="24" t="str">
        <f>IF(Table1323[[#This Row],[Fin]]&lt;&gt;"1st","",Table1323[[#This Row],[Div]]*Table1323[[#This Row],[Nat Bet]])</f>
        <v/>
      </c>
      <c r="P141" s="24">
        <f>IF(Table1323[[#This Row],[Lev Ret]]="",Table1323[[#This Row],[Nat Bet]]*-1,O141-N141)</f>
        <v>-120</v>
      </c>
      <c r="Q141" s="18" t="str">
        <f>TEXT(Table1323[[#This Row],[Date]],"DDD")</f>
        <v>Wed</v>
      </c>
    </row>
    <row r="142" spans="1:17" x14ac:dyDescent="0.25">
      <c r="A142" s="20">
        <v>45000</v>
      </c>
      <c r="B142" s="21">
        <v>0.67708333333333337</v>
      </c>
      <c r="C142" s="21" t="s">
        <v>16</v>
      </c>
      <c r="D142" s="18">
        <v>3</v>
      </c>
      <c r="E142" s="18">
        <v>2</v>
      </c>
      <c r="F142" s="22" t="s">
        <v>385</v>
      </c>
      <c r="G142" s="22" t="s">
        <v>22</v>
      </c>
      <c r="H142" s="23">
        <v>4.2</v>
      </c>
      <c r="I142" s="23" t="s">
        <v>454</v>
      </c>
      <c r="J142" s="18" t="s">
        <v>64</v>
      </c>
      <c r="K142" s="19">
        <v>100</v>
      </c>
      <c r="L142" s="18">
        <f>IF(Table1323[[#This Row],[Fin]]&lt;&gt;"1st","",Table1323[[#This Row],[Div]]*Table1323[[#This Row],[Lev Bet]])</f>
        <v>420</v>
      </c>
      <c r="M142" s="18">
        <f>IF(Table1323[[#This Row],[Lev Ret]]="",Table1323[[#This Row],[Lev Bet]]*-1,L142-K142)</f>
        <v>320</v>
      </c>
      <c r="N142" s="24">
        <v>110</v>
      </c>
      <c r="O142" s="24">
        <f>IF(Table1323[[#This Row],[Fin]]&lt;&gt;"1st","",Table1323[[#This Row],[Div]]*Table1323[[#This Row],[Nat Bet]])</f>
        <v>462</v>
      </c>
      <c r="P142" s="24">
        <f>IF(Table1323[[#This Row],[Lev Ret]]="",Table1323[[#This Row],[Nat Bet]]*-1,O142-N142)</f>
        <v>352</v>
      </c>
      <c r="Q142" s="18" t="str">
        <f>TEXT(Table1323[[#This Row],[Date]],"DDD")</f>
        <v>Wed</v>
      </c>
    </row>
    <row r="143" spans="1:17" x14ac:dyDescent="0.25">
      <c r="A143" s="20">
        <v>45000</v>
      </c>
      <c r="B143" s="21">
        <v>0.72569444444444453</v>
      </c>
      <c r="C143" s="21" t="s">
        <v>16</v>
      </c>
      <c r="D143" s="18">
        <v>5</v>
      </c>
      <c r="E143" s="18">
        <v>7</v>
      </c>
      <c r="F143" s="22" t="s">
        <v>386</v>
      </c>
      <c r="G143" s="22" t="s">
        <v>22</v>
      </c>
      <c r="H143" s="23">
        <v>3.5</v>
      </c>
      <c r="I143" s="23" t="s">
        <v>454</v>
      </c>
      <c r="J143" s="18" t="s">
        <v>64</v>
      </c>
      <c r="K143" s="19">
        <v>100</v>
      </c>
      <c r="L143" s="18">
        <f>IF(Table1323[[#This Row],[Fin]]&lt;&gt;"1st","",Table1323[[#This Row],[Div]]*Table1323[[#This Row],[Lev Bet]])</f>
        <v>350</v>
      </c>
      <c r="M143" s="18">
        <f>IF(Table1323[[#This Row],[Lev Ret]]="",Table1323[[#This Row],[Lev Bet]]*-1,L143-K143)</f>
        <v>250</v>
      </c>
      <c r="N143" s="24">
        <v>110</v>
      </c>
      <c r="O143" s="24">
        <f>IF(Table1323[[#This Row],[Fin]]&lt;&gt;"1st","",Table1323[[#This Row],[Div]]*Table1323[[#This Row],[Nat Bet]])</f>
        <v>385</v>
      </c>
      <c r="P143" s="24">
        <f>IF(Table1323[[#This Row],[Lev Ret]]="",Table1323[[#This Row],[Nat Bet]]*-1,O143-N143)</f>
        <v>275</v>
      </c>
      <c r="Q143" s="18" t="str">
        <f>TEXT(Table1323[[#This Row],[Date]],"DDD")</f>
        <v>Wed</v>
      </c>
    </row>
    <row r="144" spans="1:17" x14ac:dyDescent="0.25">
      <c r="A144" s="20">
        <v>45000</v>
      </c>
      <c r="B144" s="21">
        <v>0.77083333333333337</v>
      </c>
      <c r="C144" s="21" t="s">
        <v>16</v>
      </c>
      <c r="D144" s="18">
        <v>7</v>
      </c>
      <c r="E144" s="18">
        <v>7</v>
      </c>
      <c r="F144" s="22" t="s">
        <v>108</v>
      </c>
      <c r="G144" s="22"/>
      <c r="H144" s="23"/>
      <c r="I144" s="23" t="s">
        <v>454</v>
      </c>
      <c r="J144" s="18" t="s">
        <v>64</v>
      </c>
      <c r="K144" s="19">
        <v>100</v>
      </c>
      <c r="L144" s="18" t="str">
        <f>IF(Table1323[[#This Row],[Fin]]&lt;&gt;"1st","",Table1323[[#This Row],[Div]]*Table1323[[#This Row],[Lev Bet]])</f>
        <v/>
      </c>
      <c r="M144" s="18">
        <f>IF(Table1323[[#This Row],[Lev Ret]]="",Table1323[[#This Row],[Lev Bet]]*-1,L144-K144)</f>
        <v>-100</v>
      </c>
      <c r="N144" s="24">
        <v>100</v>
      </c>
      <c r="O144" s="24" t="str">
        <f>IF(Table1323[[#This Row],[Fin]]&lt;&gt;"1st","",Table1323[[#This Row],[Div]]*Table1323[[#This Row],[Nat Bet]])</f>
        <v/>
      </c>
      <c r="P144" s="24">
        <f>IF(Table1323[[#This Row],[Lev Ret]]="",Table1323[[#This Row],[Nat Bet]]*-1,O144-N144)</f>
        <v>-100</v>
      </c>
      <c r="Q144" s="18" t="str">
        <f>TEXT(Table1323[[#This Row],[Date]],"DDD")</f>
        <v>Wed</v>
      </c>
    </row>
    <row r="145" spans="1:17" x14ac:dyDescent="0.25">
      <c r="A145" s="20">
        <v>45003</v>
      </c>
      <c r="B145" s="21">
        <v>0.51736111111111105</v>
      </c>
      <c r="C145" s="21" t="s">
        <v>94</v>
      </c>
      <c r="D145" s="18">
        <v>1</v>
      </c>
      <c r="E145" s="18">
        <v>1</v>
      </c>
      <c r="F145" s="22" t="s">
        <v>387</v>
      </c>
      <c r="G145" s="22" t="s">
        <v>22</v>
      </c>
      <c r="H145" s="23">
        <v>2.2000000000000002</v>
      </c>
      <c r="I145" s="23" t="s">
        <v>454</v>
      </c>
      <c r="J145" s="18" t="s">
        <v>64</v>
      </c>
      <c r="K145" s="19">
        <v>100</v>
      </c>
      <c r="L145" s="18">
        <f>IF(Table1323[[#This Row],[Fin]]&lt;&gt;"1st","",Table1323[[#This Row],[Div]]*Table1323[[#This Row],[Lev Bet]])</f>
        <v>220.00000000000003</v>
      </c>
      <c r="M145" s="18">
        <f>IF(Table1323[[#This Row],[Lev Ret]]="",Table1323[[#This Row],[Lev Bet]]*-1,L145-K145)</f>
        <v>120.00000000000003</v>
      </c>
      <c r="N145" s="24">
        <v>150</v>
      </c>
      <c r="O145" s="24">
        <f>IF(Table1323[[#This Row],[Fin]]&lt;&gt;"1st","",Table1323[[#This Row],[Div]]*Table1323[[#This Row],[Nat Bet]])</f>
        <v>330</v>
      </c>
      <c r="P145" s="24">
        <f>IF(Table1323[[#This Row],[Lev Ret]]="",Table1323[[#This Row],[Nat Bet]]*-1,O145-N145)</f>
        <v>180</v>
      </c>
      <c r="Q145" s="18" t="str">
        <f>TEXT(Table1323[[#This Row],[Date]],"DDD")</f>
        <v>Sat</v>
      </c>
    </row>
    <row r="146" spans="1:17" x14ac:dyDescent="0.25">
      <c r="A146" s="20">
        <v>45003</v>
      </c>
      <c r="B146" s="21">
        <v>0.56944444444444442</v>
      </c>
      <c r="C146" s="21" t="s">
        <v>94</v>
      </c>
      <c r="D146" s="18">
        <v>3</v>
      </c>
      <c r="E146" s="18">
        <v>5</v>
      </c>
      <c r="F146" s="22" t="s">
        <v>388</v>
      </c>
      <c r="G146" s="22" t="s">
        <v>24</v>
      </c>
      <c r="H146" s="23"/>
      <c r="I146" s="23" t="s">
        <v>454</v>
      </c>
      <c r="J146" s="18" t="s">
        <v>64</v>
      </c>
      <c r="K146" s="19">
        <v>100</v>
      </c>
      <c r="L146" s="18" t="str">
        <f>IF(Table1323[[#This Row],[Fin]]&lt;&gt;"1st","",Table1323[[#This Row],[Div]]*Table1323[[#This Row],[Lev Bet]])</f>
        <v/>
      </c>
      <c r="M146" s="18">
        <f>IF(Table1323[[#This Row],[Lev Ret]]="",Table1323[[#This Row],[Lev Bet]]*-1,L146-K146)</f>
        <v>-100</v>
      </c>
      <c r="N146" s="24">
        <v>150</v>
      </c>
      <c r="O146" s="24" t="str">
        <f>IF(Table1323[[#This Row],[Fin]]&lt;&gt;"1st","",Table1323[[#This Row],[Div]]*Table1323[[#This Row],[Nat Bet]])</f>
        <v/>
      </c>
      <c r="P146" s="24">
        <f>IF(Table1323[[#This Row],[Lev Ret]]="",Table1323[[#This Row],[Nat Bet]]*-1,O146-N146)</f>
        <v>-150</v>
      </c>
      <c r="Q146" s="18" t="str">
        <f>TEXT(Table1323[[#This Row],[Date]],"DDD")</f>
        <v>Sat</v>
      </c>
    </row>
    <row r="147" spans="1:17" x14ac:dyDescent="0.25">
      <c r="A147" s="20">
        <v>45003</v>
      </c>
      <c r="B147" s="21">
        <v>0.65277777777777779</v>
      </c>
      <c r="C147" s="21" t="s">
        <v>94</v>
      </c>
      <c r="D147" s="18">
        <v>6</v>
      </c>
      <c r="E147" s="18">
        <v>2</v>
      </c>
      <c r="F147" s="22" t="s">
        <v>389</v>
      </c>
      <c r="G147" s="22" t="s">
        <v>24</v>
      </c>
      <c r="H147" s="23"/>
      <c r="I147" s="23" t="s">
        <v>454</v>
      </c>
      <c r="J147" s="18" t="s">
        <v>64</v>
      </c>
      <c r="K147" s="19">
        <v>100</v>
      </c>
      <c r="L147" s="18" t="str">
        <f>IF(Table1323[[#This Row],[Fin]]&lt;&gt;"1st","",Table1323[[#This Row],[Div]]*Table1323[[#This Row],[Lev Bet]])</f>
        <v/>
      </c>
      <c r="M147" s="18">
        <f>IF(Table1323[[#This Row],[Lev Ret]]="",Table1323[[#This Row],[Lev Bet]]*-1,L147-K147)</f>
        <v>-100</v>
      </c>
      <c r="N147" s="24">
        <v>150</v>
      </c>
      <c r="O147" s="24" t="str">
        <f>IF(Table1323[[#This Row],[Fin]]&lt;&gt;"1st","",Table1323[[#This Row],[Div]]*Table1323[[#This Row],[Nat Bet]])</f>
        <v/>
      </c>
      <c r="P147" s="24">
        <f>IF(Table1323[[#This Row],[Lev Ret]]="",Table1323[[#This Row],[Nat Bet]]*-1,O147-N147)</f>
        <v>-150</v>
      </c>
      <c r="Q147" s="18" t="str">
        <f>TEXT(Table1323[[#This Row],[Date]],"DDD")</f>
        <v>Sat</v>
      </c>
    </row>
    <row r="148" spans="1:17" x14ac:dyDescent="0.25">
      <c r="A148" s="20">
        <v>45003</v>
      </c>
      <c r="B148" s="21">
        <v>0.74652777777777779</v>
      </c>
      <c r="C148" s="21" t="s">
        <v>12</v>
      </c>
      <c r="D148" s="18">
        <v>10</v>
      </c>
      <c r="E148" s="18">
        <v>14</v>
      </c>
      <c r="F148" s="22" t="s">
        <v>309</v>
      </c>
      <c r="G148" s="22" t="s">
        <v>23</v>
      </c>
      <c r="H148" s="23"/>
      <c r="I148" s="23" t="s">
        <v>454</v>
      </c>
      <c r="J148" s="18" t="s">
        <v>65</v>
      </c>
      <c r="K148" s="19">
        <v>100</v>
      </c>
      <c r="L148" s="18" t="str">
        <f>IF(Table1323[[#This Row],[Fin]]&lt;&gt;"1st","",Table1323[[#This Row],[Div]]*Table1323[[#This Row],[Lev Bet]])</f>
        <v/>
      </c>
      <c r="M148" s="18">
        <f>IF(Table1323[[#This Row],[Lev Ret]]="",Table1323[[#This Row],[Lev Bet]]*-1,L148-K148)</f>
        <v>-100</v>
      </c>
      <c r="N148" s="24">
        <v>140</v>
      </c>
      <c r="O148" s="24" t="str">
        <f>IF(Table1323[[#This Row],[Fin]]&lt;&gt;"1st","",Table1323[[#This Row],[Div]]*Table1323[[#This Row],[Nat Bet]])</f>
        <v/>
      </c>
      <c r="P148" s="24">
        <f>IF(Table1323[[#This Row],[Lev Ret]]="",Table1323[[#This Row],[Nat Bet]]*-1,O148-N148)</f>
        <v>-140</v>
      </c>
      <c r="Q148" s="18" t="str">
        <f>TEXT(Table1323[[#This Row],[Date]],"DDD")</f>
        <v>Sat</v>
      </c>
    </row>
    <row r="149" spans="1:17" x14ac:dyDescent="0.25">
      <c r="A149" s="20">
        <v>45007</v>
      </c>
      <c r="B149" s="21">
        <v>0.60972222222222217</v>
      </c>
      <c r="C149" s="21" t="s">
        <v>10</v>
      </c>
      <c r="D149" s="18">
        <v>2</v>
      </c>
      <c r="E149" s="18">
        <v>4</v>
      </c>
      <c r="F149" s="22" t="s">
        <v>390</v>
      </c>
      <c r="G149" s="22" t="s">
        <v>24</v>
      </c>
      <c r="H149" s="23"/>
      <c r="I149" s="23" t="s">
        <v>454</v>
      </c>
      <c r="J149" s="18" t="s">
        <v>63</v>
      </c>
      <c r="K149" s="19">
        <v>100</v>
      </c>
      <c r="L149" s="18" t="str">
        <f>IF(Table1323[[#This Row],[Fin]]&lt;&gt;"1st","",Table1323[[#This Row],[Div]]*Table1323[[#This Row],[Lev Bet]])</f>
        <v/>
      </c>
      <c r="M149" s="18">
        <f>IF(Table1323[[#This Row],[Lev Ret]]="",Table1323[[#This Row],[Lev Bet]]*-1,L149-K149)</f>
        <v>-100</v>
      </c>
      <c r="N149" s="24">
        <v>100</v>
      </c>
      <c r="O149" s="24" t="str">
        <f>IF(Table1323[[#This Row],[Fin]]&lt;&gt;"1st","",Table1323[[#This Row],[Div]]*Table1323[[#This Row],[Nat Bet]])</f>
        <v/>
      </c>
      <c r="P149" s="24">
        <f>IF(Table1323[[#This Row],[Lev Ret]]="",Table1323[[#This Row],[Nat Bet]]*-1,O149-N149)</f>
        <v>-100</v>
      </c>
      <c r="Q149" s="18" t="str">
        <f>TEXT(Table1323[[#This Row],[Date]],"DDD")</f>
        <v>Wed</v>
      </c>
    </row>
    <row r="150" spans="1:17" x14ac:dyDescent="0.25">
      <c r="A150" s="20">
        <v>45007</v>
      </c>
      <c r="B150" s="21">
        <v>0.62847222222222221</v>
      </c>
      <c r="C150" s="21" t="s">
        <v>16</v>
      </c>
      <c r="D150" s="18">
        <v>2</v>
      </c>
      <c r="E150" s="18">
        <v>4</v>
      </c>
      <c r="F150" s="22" t="s">
        <v>391</v>
      </c>
      <c r="G150" s="22" t="s">
        <v>22</v>
      </c>
      <c r="H150" s="23">
        <v>3.8</v>
      </c>
      <c r="I150" s="23" t="s">
        <v>454</v>
      </c>
      <c r="J150" s="18" t="s">
        <v>64</v>
      </c>
      <c r="K150" s="19">
        <v>100</v>
      </c>
      <c r="L150" s="18">
        <f>IF(Table1323[[#This Row],[Fin]]&lt;&gt;"1st","",Table1323[[#This Row],[Div]]*Table1323[[#This Row],[Lev Bet]])</f>
        <v>380</v>
      </c>
      <c r="M150" s="18">
        <f>IF(Table1323[[#This Row],[Lev Ret]]="",Table1323[[#This Row],[Lev Bet]]*-1,L150-K150)</f>
        <v>280</v>
      </c>
      <c r="N150" s="24">
        <v>110</v>
      </c>
      <c r="O150" s="24">
        <f>IF(Table1323[[#This Row],[Fin]]&lt;&gt;"1st","",Table1323[[#This Row],[Div]]*Table1323[[#This Row],[Nat Bet]])</f>
        <v>418</v>
      </c>
      <c r="P150" s="24">
        <f>IF(Table1323[[#This Row],[Lev Ret]]="",Table1323[[#This Row],[Nat Bet]]*-1,O150-N150)</f>
        <v>308</v>
      </c>
      <c r="Q150" s="18" t="str">
        <f>TEXT(Table1323[[#This Row],[Date]],"DDD")</f>
        <v>Wed</v>
      </c>
    </row>
    <row r="151" spans="1:17" x14ac:dyDescent="0.25">
      <c r="A151" s="20">
        <v>45007</v>
      </c>
      <c r="B151" s="21">
        <v>0.64583333333333337</v>
      </c>
      <c r="C151" s="21" t="s">
        <v>19</v>
      </c>
      <c r="D151" s="18">
        <v>4</v>
      </c>
      <c r="E151" s="18">
        <v>3</v>
      </c>
      <c r="F151" s="22" t="s">
        <v>306</v>
      </c>
      <c r="G151" s="22" t="s">
        <v>22</v>
      </c>
      <c r="H151" s="23">
        <v>2.8</v>
      </c>
      <c r="I151" s="23" t="s">
        <v>454</v>
      </c>
      <c r="J151" s="18" t="s">
        <v>65</v>
      </c>
      <c r="K151" s="19">
        <v>100</v>
      </c>
      <c r="L151" s="18">
        <f>IF(Table1323[[#This Row],[Fin]]&lt;&gt;"1st","",Table1323[[#This Row],[Div]]*Table1323[[#This Row],[Lev Bet]])</f>
        <v>280</v>
      </c>
      <c r="M151" s="18">
        <f>IF(Table1323[[#This Row],[Lev Ret]]="",Table1323[[#This Row],[Lev Bet]]*-1,L151-K151)</f>
        <v>180</v>
      </c>
      <c r="N151" s="24">
        <v>120</v>
      </c>
      <c r="O151" s="24">
        <f>IF(Table1323[[#This Row],[Fin]]&lt;&gt;"1st","",Table1323[[#This Row],[Div]]*Table1323[[#This Row],[Nat Bet]])</f>
        <v>336</v>
      </c>
      <c r="P151" s="24">
        <f>IF(Table1323[[#This Row],[Lev Ret]]="",Table1323[[#This Row],[Nat Bet]]*-1,O151-N151)</f>
        <v>216</v>
      </c>
      <c r="Q151" s="18" t="str">
        <f>TEXT(Table1323[[#This Row],[Date]],"DDD")</f>
        <v>Wed</v>
      </c>
    </row>
    <row r="152" spans="1:17" x14ac:dyDescent="0.25">
      <c r="A152" s="20">
        <v>45007</v>
      </c>
      <c r="B152" s="21">
        <v>0.65277777777777779</v>
      </c>
      <c r="C152" s="21" t="s">
        <v>16</v>
      </c>
      <c r="D152" s="18">
        <v>3</v>
      </c>
      <c r="E152" s="18">
        <v>6</v>
      </c>
      <c r="F152" s="22" t="s">
        <v>392</v>
      </c>
      <c r="G152" s="22"/>
      <c r="H152" s="23"/>
      <c r="I152" s="23" t="s">
        <v>454</v>
      </c>
      <c r="J152" s="18" t="s">
        <v>64</v>
      </c>
      <c r="K152" s="19">
        <v>100</v>
      </c>
      <c r="L152" s="18" t="str">
        <f>IF(Table1323[[#This Row],[Fin]]&lt;&gt;"1st","",Table1323[[#This Row],[Div]]*Table1323[[#This Row],[Lev Bet]])</f>
        <v/>
      </c>
      <c r="M152" s="18">
        <f>IF(Table1323[[#This Row],[Lev Ret]]="",Table1323[[#This Row],[Lev Bet]]*-1,L152-K152)</f>
        <v>-100</v>
      </c>
      <c r="N152" s="24">
        <v>100</v>
      </c>
      <c r="O152" s="24" t="str">
        <f>IF(Table1323[[#This Row],[Fin]]&lt;&gt;"1st","",Table1323[[#This Row],[Div]]*Table1323[[#This Row],[Nat Bet]])</f>
        <v/>
      </c>
      <c r="P152" s="24">
        <f>IF(Table1323[[#This Row],[Lev Ret]]="",Table1323[[#This Row],[Nat Bet]]*-1,O152-N152)</f>
        <v>-100</v>
      </c>
      <c r="Q152" s="18" t="str">
        <f>TEXT(Table1323[[#This Row],[Date]],"DDD")</f>
        <v>Wed</v>
      </c>
    </row>
    <row r="153" spans="1:17" x14ac:dyDescent="0.25">
      <c r="A153" s="20">
        <v>45007</v>
      </c>
      <c r="B153" s="21">
        <v>0.65833333333333333</v>
      </c>
      <c r="C153" s="21" t="s">
        <v>10</v>
      </c>
      <c r="D153" s="18">
        <v>4</v>
      </c>
      <c r="E153" s="18">
        <v>10</v>
      </c>
      <c r="F153" s="22" t="s">
        <v>393</v>
      </c>
      <c r="G153" s="22" t="s">
        <v>22</v>
      </c>
      <c r="H153" s="23">
        <v>2.6</v>
      </c>
      <c r="I153" s="23" t="s">
        <v>454</v>
      </c>
      <c r="J153" s="18" t="s">
        <v>63</v>
      </c>
      <c r="K153" s="19">
        <v>100</v>
      </c>
      <c r="L153" s="18">
        <f>IF(Table1323[[#This Row],[Fin]]&lt;&gt;"1st","",Table1323[[#This Row],[Div]]*Table1323[[#This Row],[Lev Bet]])</f>
        <v>260</v>
      </c>
      <c r="M153" s="18">
        <f>IF(Table1323[[#This Row],[Lev Ret]]="",Table1323[[#This Row],[Lev Bet]]*-1,L153-K153)</f>
        <v>160</v>
      </c>
      <c r="N153" s="24">
        <v>100</v>
      </c>
      <c r="O153" s="24">
        <f>IF(Table1323[[#This Row],[Fin]]&lt;&gt;"1st","",Table1323[[#This Row],[Div]]*Table1323[[#This Row],[Nat Bet]])</f>
        <v>260</v>
      </c>
      <c r="P153" s="24">
        <f>IF(Table1323[[#This Row],[Lev Ret]]="",Table1323[[#This Row],[Nat Bet]]*-1,O153-N153)</f>
        <v>160</v>
      </c>
      <c r="Q153" s="18" t="str">
        <f>TEXT(Table1323[[#This Row],[Date]],"DDD")</f>
        <v>Wed</v>
      </c>
    </row>
    <row r="154" spans="1:17" x14ac:dyDescent="0.25">
      <c r="A154" s="20">
        <v>45007</v>
      </c>
      <c r="B154" s="21">
        <v>0.75</v>
      </c>
      <c r="C154" s="21" t="s">
        <v>16</v>
      </c>
      <c r="D154" s="18">
        <v>7</v>
      </c>
      <c r="E154" s="18">
        <v>5</v>
      </c>
      <c r="F154" s="22" t="s">
        <v>394</v>
      </c>
      <c r="G154" s="22"/>
      <c r="H154" s="23"/>
      <c r="I154" s="23" t="s">
        <v>454</v>
      </c>
      <c r="J154" s="18" t="s">
        <v>64</v>
      </c>
      <c r="K154" s="19">
        <v>100</v>
      </c>
      <c r="L154" s="18" t="str">
        <f>IF(Table1323[[#This Row],[Fin]]&lt;&gt;"1st","",Table1323[[#This Row],[Div]]*Table1323[[#This Row],[Lev Bet]])</f>
        <v/>
      </c>
      <c r="M154" s="18">
        <f>IF(Table1323[[#This Row],[Lev Ret]]="",Table1323[[#This Row],[Lev Bet]]*-1,L154-K154)</f>
        <v>-100</v>
      </c>
      <c r="N154" s="24">
        <v>100</v>
      </c>
      <c r="O154" s="24" t="str">
        <f>IF(Table1323[[#This Row],[Fin]]&lt;&gt;"1st","",Table1323[[#This Row],[Div]]*Table1323[[#This Row],[Nat Bet]])</f>
        <v/>
      </c>
      <c r="P154" s="24">
        <f>IF(Table1323[[#This Row],[Lev Ret]]="",Table1323[[#This Row],[Nat Bet]]*-1,O154-N154)</f>
        <v>-100</v>
      </c>
      <c r="Q154" s="18" t="str">
        <f>TEXT(Table1323[[#This Row],[Date]],"DDD")</f>
        <v>Wed</v>
      </c>
    </row>
    <row r="155" spans="1:17" x14ac:dyDescent="0.25">
      <c r="A155" s="20">
        <v>45010</v>
      </c>
      <c r="B155" s="21">
        <v>0.51736111111111105</v>
      </c>
      <c r="C155" s="21" t="s">
        <v>11</v>
      </c>
      <c r="D155" s="18">
        <v>1</v>
      </c>
      <c r="E155" s="18">
        <v>4</v>
      </c>
      <c r="F155" s="22" t="s">
        <v>395</v>
      </c>
      <c r="G155" s="22" t="s">
        <v>22</v>
      </c>
      <c r="H155" s="23">
        <v>2.8</v>
      </c>
      <c r="I155" s="23" t="s">
        <v>454</v>
      </c>
      <c r="J155" s="18" t="s">
        <v>64</v>
      </c>
      <c r="K155" s="19">
        <v>100</v>
      </c>
      <c r="L155" s="18">
        <f>IF(Table1323[[#This Row],[Fin]]&lt;&gt;"1st","",Table1323[[#This Row],[Div]]*Table1323[[#This Row],[Lev Bet]])</f>
        <v>280</v>
      </c>
      <c r="M155" s="18">
        <f>IF(Table1323[[#This Row],[Lev Ret]]="",Table1323[[#This Row],[Lev Bet]]*-1,L155-K155)</f>
        <v>180</v>
      </c>
      <c r="N155" s="24">
        <v>140</v>
      </c>
      <c r="O155" s="24">
        <f>IF(Table1323[[#This Row],[Fin]]&lt;&gt;"1st","",Table1323[[#This Row],[Div]]*Table1323[[#This Row],[Nat Bet]])</f>
        <v>392</v>
      </c>
      <c r="P155" s="24">
        <f>IF(Table1323[[#This Row],[Lev Ret]]="",Table1323[[#This Row],[Nat Bet]]*-1,O155-N155)</f>
        <v>252</v>
      </c>
      <c r="Q155" s="18" t="str">
        <f>TEXT(Table1323[[#This Row],[Date]],"DDD")</f>
        <v>Sat</v>
      </c>
    </row>
    <row r="156" spans="1:17" x14ac:dyDescent="0.25">
      <c r="A156" s="20">
        <v>45010</v>
      </c>
      <c r="B156" s="21">
        <v>0.625</v>
      </c>
      <c r="C156" s="21" t="s">
        <v>11</v>
      </c>
      <c r="D156" s="18">
        <v>5</v>
      </c>
      <c r="E156" s="18">
        <v>9</v>
      </c>
      <c r="F156" s="22" t="s">
        <v>375</v>
      </c>
      <c r="G156" s="22"/>
      <c r="H156" s="23"/>
      <c r="I156" s="23" t="s">
        <v>454</v>
      </c>
      <c r="J156" s="18" t="s">
        <v>64</v>
      </c>
      <c r="K156" s="19">
        <v>100</v>
      </c>
      <c r="L156" s="18" t="str">
        <f>IF(Table1323[[#This Row],[Fin]]&lt;&gt;"1st","",Table1323[[#This Row],[Div]]*Table1323[[#This Row],[Lev Bet]])</f>
        <v/>
      </c>
      <c r="M156" s="18">
        <f>IF(Table1323[[#This Row],[Lev Ret]]="",Table1323[[#This Row],[Lev Bet]]*-1,L156-K156)</f>
        <v>-100</v>
      </c>
      <c r="N156" s="24">
        <v>150</v>
      </c>
      <c r="O156" s="24" t="str">
        <f>IF(Table1323[[#This Row],[Fin]]&lt;&gt;"1st","",Table1323[[#This Row],[Div]]*Table1323[[#This Row],[Nat Bet]])</f>
        <v/>
      </c>
      <c r="P156" s="24">
        <f>IF(Table1323[[#This Row],[Lev Ret]]="",Table1323[[#This Row],[Nat Bet]]*-1,O156-N156)</f>
        <v>-150</v>
      </c>
      <c r="Q156" s="18" t="str">
        <f>TEXT(Table1323[[#This Row],[Date]],"DDD")</f>
        <v>Sat</v>
      </c>
    </row>
    <row r="157" spans="1:17" x14ac:dyDescent="0.25">
      <c r="A157" s="20">
        <v>45010</v>
      </c>
      <c r="B157" s="21">
        <v>0.70833333333333337</v>
      </c>
      <c r="C157" s="21" t="s">
        <v>11</v>
      </c>
      <c r="D157" s="18">
        <v>8</v>
      </c>
      <c r="E157" s="18">
        <v>14</v>
      </c>
      <c r="F157" s="22" t="s">
        <v>29</v>
      </c>
      <c r="G157" s="22"/>
      <c r="H157" s="23"/>
      <c r="I157" s="23" t="s">
        <v>454</v>
      </c>
      <c r="J157" s="18" t="s">
        <v>64</v>
      </c>
      <c r="K157" s="19">
        <v>100</v>
      </c>
      <c r="L157" s="18" t="str">
        <f>IF(Table1323[[#This Row],[Fin]]&lt;&gt;"1st","",Table1323[[#This Row],[Div]]*Table1323[[#This Row],[Lev Bet]])</f>
        <v/>
      </c>
      <c r="M157" s="18">
        <f>IF(Table1323[[#This Row],[Lev Ret]]="",Table1323[[#This Row],[Lev Bet]]*-1,L157-K157)</f>
        <v>-100</v>
      </c>
      <c r="N157" s="24">
        <v>150</v>
      </c>
      <c r="O157" s="24" t="str">
        <f>IF(Table1323[[#This Row],[Fin]]&lt;&gt;"1st","",Table1323[[#This Row],[Div]]*Table1323[[#This Row],[Nat Bet]])</f>
        <v/>
      </c>
      <c r="P157" s="24">
        <f>IF(Table1323[[#This Row],[Lev Ret]]="",Table1323[[#This Row],[Nat Bet]]*-1,O157-N157)</f>
        <v>-150</v>
      </c>
      <c r="Q157" s="18" t="str">
        <f>TEXT(Table1323[[#This Row],[Date]],"DDD")</f>
        <v>Sat</v>
      </c>
    </row>
    <row r="158" spans="1:17" x14ac:dyDescent="0.25">
      <c r="A158" s="20">
        <v>45014</v>
      </c>
      <c r="B158" s="21">
        <v>0.65277777777777779</v>
      </c>
      <c r="C158" s="21" t="s">
        <v>16</v>
      </c>
      <c r="D158" s="18">
        <v>3</v>
      </c>
      <c r="E158" s="18">
        <v>6</v>
      </c>
      <c r="F158" s="22" t="s">
        <v>382</v>
      </c>
      <c r="G158" s="22"/>
      <c r="H158" s="23"/>
      <c r="I158" s="23" t="s">
        <v>454</v>
      </c>
      <c r="J158" s="18" t="s">
        <v>64</v>
      </c>
      <c r="K158" s="19">
        <v>100</v>
      </c>
      <c r="L158" s="18" t="str">
        <f>IF(Table1323[[#This Row],[Fin]]&lt;&gt;"1st","",Table1323[[#This Row],[Div]]*Table1323[[#This Row],[Lev Bet]])</f>
        <v/>
      </c>
      <c r="M158" s="18">
        <f>IF(Table1323[[#This Row],[Lev Ret]]="",Table1323[[#This Row],[Lev Bet]]*-1,L158-K158)</f>
        <v>-100</v>
      </c>
      <c r="N158" s="24">
        <v>100</v>
      </c>
      <c r="O158" s="24" t="str">
        <f>IF(Table1323[[#This Row],[Fin]]&lt;&gt;"1st","",Table1323[[#This Row],[Div]]*Table1323[[#This Row],[Nat Bet]])</f>
        <v/>
      </c>
      <c r="P158" s="24">
        <f>IF(Table1323[[#This Row],[Lev Ret]]="",Table1323[[#This Row],[Nat Bet]]*-1,O158-N158)</f>
        <v>-100</v>
      </c>
      <c r="Q158" s="18" t="str">
        <f>TEXT(Table1323[[#This Row],[Date]],"DDD")</f>
        <v>Wed</v>
      </c>
    </row>
    <row r="159" spans="1:17" x14ac:dyDescent="0.25">
      <c r="A159" s="20">
        <v>45014</v>
      </c>
      <c r="B159" s="21">
        <v>0.65555555555555556</v>
      </c>
      <c r="C159" s="21" t="s">
        <v>13</v>
      </c>
      <c r="D159" s="18">
        <v>4</v>
      </c>
      <c r="E159" s="18">
        <v>4</v>
      </c>
      <c r="F159" s="22" t="s">
        <v>396</v>
      </c>
      <c r="G159" s="22"/>
      <c r="H159" s="23"/>
      <c r="I159" s="23" t="s">
        <v>454</v>
      </c>
      <c r="J159" s="18" t="s">
        <v>63</v>
      </c>
      <c r="K159" s="19">
        <v>100</v>
      </c>
      <c r="L159" s="18" t="str">
        <f>IF(Table1323[[#This Row],[Fin]]&lt;&gt;"1st","",Table1323[[#This Row],[Div]]*Table1323[[#This Row],[Lev Bet]])</f>
        <v/>
      </c>
      <c r="M159" s="18">
        <f>IF(Table1323[[#This Row],[Lev Ret]]="",Table1323[[#This Row],[Lev Bet]]*-1,L159-K159)</f>
        <v>-100</v>
      </c>
      <c r="N159" s="24">
        <v>100</v>
      </c>
      <c r="O159" s="24" t="str">
        <f>IF(Table1323[[#This Row],[Fin]]&lt;&gt;"1st","",Table1323[[#This Row],[Div]]*Table1323[[#This Row],[Nat Bet]])</f>
        <v/>
      </c>
      <c r="P159" s="24">
        <f>IF(Table1323[[#This Row],[Lev Ret]]="",Table1323[[#This Row],[Nat Bet]]*-1,O159-N159)</f>
        <v>-100</v>
      </c>
      <c r="Q159" s="18" t="str">
        <f>TEXT(Table1323[[#This Row],[Date]],"DDD")</f>
        <v>Wed</v>
      </c>
    </row>
    <row r="160" spans="1:17" x14ac:dyDescent="0.25">
      <c r="A160" s="20">
        <v>45014</v>
      </c>
      <c r="B160" s="21">
        <v>0.7284722222222223</v>
      </c>
      <c r="C160" s="21" t="s">
        <v>13</v>
      </c>
      <c r="D160" s="18">
        <v>7</v>
      </c>
      <c r="E160" s="18">
        <v>10</v>
      </c>
      <c r="F160" s="22" t="s">
        <v>397</v>
      </c>
      <c r="G160" s="22" t="s">
        <v>22</v>
      </c>
      <c r="H160" s="23">
        <v>5.9</v>
      </c>
      <c r="I160" s="23" t="s">
        <v>454</v>
      </c>
      <c r="J160" s="18" t="s">
        <v>63</v>
      </c>
      <c r="K160" s="19">
        <v>100</v>
      </c>
      <c r="L160" s="18">
        <f>IF(Table1323[[#This Row],[Fin]]&lt;&gt;"1st","",Table1323[[#This Row],[Div]]*Table1323[[#This Row],[Lev Bet]])</f>
        <v>590</v>
      </c>
      <c r="M160" s="18">
        <f>IF(Table1323[[#This Row],[Lev Ret]]="",Table1323[[#This Row],[Lev Bet]]*-1,L160-K160)</f>
        <v>490</v>
      </c>
      <c r="N160" s="24">
        <v>100</v>
      </c>
      <c r="O160" s="24">
        <f>IF(Table1323[[#This Row],[Fin]]&lt;&gt;"1st","",Table1323[[#This Row],[Div]]*Table1323[[#This Row],[Nat Bet]])</f>
        <v>590</v>
      </c>
      <c r="P160" s="24">
        <f>IF(Table1323[[#This Row],[Lev Ret]]="",Table1323[[#This Row],[Nat Bet]]*-1,O160-N160)</f>
        <v>490</v>
      </c>
      <c r="Q160" s="18" t="str">
        <f>TEXT(Table1323[[#This Row],[Date]],"DDD")</f>
        <v>Wed</v>
      </c>
    </row>
    <row r="161" spans="1:17" x14ac:dyDescent="0.25">
      <c r="A161" s="20">
        <v>45017</v>
      </c>
      <c r="B161" s="21">
        <v>0.59375</v>
      </c>
      <c r="C161" s="21" t="s">
        <v>236</v>
      </c>
      <c r="D161" s="18">
        <v>4</v>
      </c>
      <c r="E161" s="18">
        <v>5</v>
      </c>
      <c r="F161" s="22" t="s">
        <v>398</v>
      </c>
      <c r="G161" s="22" t="s">
        <v>24</v>
      </c>
      <c r="H161" s="23"/>
      <c r="I161" s="23" t="s">
        <v>454</v>
      </c>
      <c r="J161" s="18" t="s">
        <v>64</v>
      </c>
      <c r="K161" s="19">
        <v>100</v>
      </c>
      <c r="L161" s="18" t="str">
        <f>IF(Table1323[[#This Row],[Fin]]&lt;&gt;"1st","",Table1323[[#This Row],[Div]]*Table1323[[#This Row],[Lev Bet]])</f>
        <v/>
      </c>
      <c r="M161" s="18">
        <f>IF(Table1323[[#This Row],[Lev Ret]]="",Table1323[[#This Row],[Lev Bet]]*-1,L161-K161)</f>
        <v>-100</v>
      </c>
      <c r="N161" s="24">
        <v>150</v>
      </c>
      <c r="O161" s="24" t="str">
        <f>IF(Table1323[[#This Row],[Fin]]&lt;&gt;"1st","",Table1323[[#This Row],[Div]]*Table1323[[#This Row],[Nat Bet]])</f>
        <v/>
      </c>
      <c r="P161" s="24">
        <f>IF(Table1323[[#This Row],[Lev Ret]]="",Table1323[[#This Row],[Nat Bet]]*-1,O161-N161)</f>
        <v>-150</v>
      </c>
      <c r="Q161" s="18" t="str">
        <f>TEXT(Table1323[[#This Row],[Date]],"DDD")</f>
        <v>Sat</v>
      </c>
    </row>
    <row r="162" spans="1:17" x14ac:dyDescent="0.25">
      <c r="A162" s="20">
        <v>45017</v>
      </c>
      <c r="B162" s="21">
        <v>0.70138888888888884</v>
      </c>
      <c r="C162" s="21" t="s">
        <v>236</v>
      </c>
      <c r="D162" s="18">
        <v>8</v>
      </c>
      <c r="E162" s="18">
        <v>9</v>
      </c>
      <c r="F162" s="22" t="s">
        <v>399</v>
      </c>
      <c r="G162" s="22" t="s">
        <v>22</v>
      </c>
      <c r="H162" s="23">
        <v>4.4000000000000004</v>
      </c>
      <c r="I162" s="23" t="s">
        <v>454</v>
      </c>
      <c r="J162" s="18" t="s">
        <v>64</v>
      </c>
      <c r="K162" s="19">
        <v>100</v>
      </c>
      <c r="L162" s="18">
        <f>IF(Table1323[[#This Row],[Fin]]&lt;&gt;"1st","",Table1323[[#This Row],[Div]]*Table1323[[#This Row],[Lev Bet]])</f>
        <v>440.00000000000006</v>
      </c>
      <c r="M162" s="18">
        <f>IF(Table1323[[#This Row],[Lev Ret]]="",Table1323[[#This Row],[Lev Bet]]*-1,L162-K162)</f>
        <v>340.00000000000006</v>
      </c>
      <c r="N162" s="24">
        <v>150</v>
      </c>
      <c r="O162" s="24">
        <f>IF(Table1323[[#This Row],[Fin]]&lt;&gt;"1st","",Table1323[[#This Row],[Div]]*Table1323[[#This Row],[Nat Bet]])</f>
        <v>660</v>
      </c>
      <c r="P162" s="24">
        <f>IF(Table1323[[#This Row],[Lev Ret]]="",Table1323[[#This Row],[Nat Bet]]*-1,O162-N162)</f>
        <v>510</v>
      </c>
      <c r="Q162" s="18" t="str">
        <f>TEXT(Table1323[[#This Row],[Date]],"DDD")</f>
        <v>Sat</v>
      </c>
    </row>
    <row r="163" spans="1:17" x14ac:dyDescent="0.25">
      <c r="A163" s="20">
        <v>45024</v>
      </c>
      <c r="B163" s="21">
        <v>0.52083333333333337</v>
      </c>
      <c r="C163" s="21" t="s">
        <v>17</v>
      </c>
      <c r="D163" s="18">
        <v>1</v>
      </c>
      <c r="E163" s="18">
        <v>6</v>
      </c>
      <c r="F163" s="22" t="s">
        <v>31</v>
      </c>
      <c r="G163" s="22" t="s">
        <v>22</v>
      </c>
      <c r="H163" s="23">
        <v>3.6</v>
      </c>
      <c r="I163" s="23" t="s">
        <v>454</v>
      </c>
      <c r="J163" s="18" t="s">
        <v>64</v>
      </c>
      <c r="K163" s="19">
        <v>100</v>
      </c>
      <c r="L163" s="18">
        <f>IF(Table1323[[#This Row],[Fin]]&lt;&gt;"1st","",Table1323[[#This Row],[Div]]*Table1323[[#This Row],[Lev Bet]])</f>
        <v>360</v>
      </c>
      <c r="M163" s="18">
        <f>IF(Table1323[[#This Row],[Lev Ret]]="",Table1323[[#This Row],[Lev Bet]]*-1,L163-K163)</f>
        <v>260</v>
      </c>
      <c r="N163" s="24">
        <v>150</v>
      </c>
      <c r="O163" s="24">
        <f>IF(Table1323[[#This Row],[Fin]]&lt;&gt;"1st","",Table1323[[#This Row],[Div]]*Table1323[[#This Row],[Nat Bet]])</f>
        <v>540</v>
      </c>
      <c r="P163" s="24">
        <f>IF(Table1323[[#This Row],[Lev Ret]]="",Table1323[[#This Row],[Nat Bet]]*-1,O163-N163)</f>
        <v>390</v>
      </c>
      <c r="Q163" s="18" t="str">
        <f>TEXT(Table1323[[#This Row],[Date]],"DDD")</f>
        <v>Sat</v>
      </c>
    </row>
    <row r="164" spans="1:17" x14ac:dyDescent="0.25">
      <c r="A164" s="20">
        <v>45024</v>
      </c>
      <c r="B164" s="21">
        <v>0.62152777777777779</v>
      </c>
      <c r="C164" s="21" t="s">
        <v>17</v>
      </c>
      <c r="D164" s="18">
        <v>5</v>
      </c>
      <c r="E164" s="18">
        <v>12</v>
      </c>
      <c r="F164" s="22" t="s">
        <v>30</v>
      </c>
      <c r="G164" s="22" t="s">
        <v>24</v>
      </c>
      <c r="H164" s="23"/>
      <c r="I164" s="23" t="s">
        <v>454</v>
      </c>
      <c r="J164" s="18" t="s">
        <v>64</v>
      </c>
      <c r="K164" s="19">
        <v>100</v>
      </c>
      <c r="L164" s="18" t="str">
        <f>IF(Table1323[[#This Row],[Fin]]&lt;&gt;"1st","",Table1323[[#This Row],[Div]]*Table1323[[#This Row],[Lev Bet]])</f>
        <v/>
      </c>
      <c r="M164" s="18">
        <f>IF(Table1323[[#This Row],[Lev Ret]]="",Table1323[[#This Row],[Lev Bet]]*-1,L164-K164)</f>
        <v>-100</v>
      </c>
      <c r="N164" s="24">
        <v>140</v>
      </c>
      <c r="O164" s="24" t="str">
        <f>IF(Table1323[[#This Row],[Fin]]&lt;&gt;"1st","",Table1323[[#This Row],[Div]]*Table1323[[#This Row],[Nat Bet]])</f>
        <v/>
      </c>
      <c r="P164" s="24">
        <f>IF(Table1323[[#This Row],[Lev Ret]]="",Table1323[[#This Row],[Nat Bet]]*-1,O164-N164)</f>
        <v>-140</v>
      </c>
      <c r="Q164" s="18" t="str">
        <f>TEXT(Table1323[[#This Row],[Date]],"DDD")</f>
        <v>Sat</v>
      </c>
    </row>
    <row r="165" spans="1:17" x14ac:dyDescent="0.25">
      <c r="A165" s="20">
        <v>45024</v>
      </c>
      <c r="B165" s="21">
        <v>0.64930555555555558</v>
      </c>
      <c r="C165" s="21" t="s">
        <v>17</v>
      </c>
      <c r="D165" s="18">
        <v>6</v>
      </c>
      <c r="E165" s="18">
        <v>10</v>
      </c>
      <c r="F165" s="22" t="s">
        <v>38</v>
      </c>
      <c r="G165" s="22"/>
      <c r="H165" s="23"/>
      <c r="I165" s="23" t="s">
        <v>454</v>
      </c>
      <c r="J165" s="18" t="s">
        <v>64</v>
      </c>
      <c r="K165" s="19">
        <v>100</v>
      </c>
      <c r="L165" s="18" t="str">
        <f>IF(Table1323[[#This Row],[Fin]]&lt;&gt;"1st","",Table1323[[#This Row],[Div]]*Table1323[[#This Row],[Lev Bet]])</f>
        <v/>
      </c>
      <c r="M165" s="18">
        <f>IF(Table1323[[#This Row],[Lev Ret]]="",Table1323[[#This Row],[Lev Bet]]*-1,L165-K165)</f>
        <v>-100</v>
      </c>
      <c r="N165" s="24">
        <v>140</v>
      </c>
      <c r="O165" s="24" t="str">
        <f>IF(Table1323[[#This Row],[Fin]]&lt;&gt;"1st","",Table1323[[#This Row],[Div]]*Table1323[[#This Row],[Nat Bet]])</f>
        <v/>
      </c>
      <c r="P165" s="24">
        <f>IF(Table1323[[#This Row],[Lev Ret]]="",Table1323[[#This Row],[Nat Bet]]*-1,O165-N165)</f>
        <v>-140</v>
      </c>
      <c r="Q165" s="18" t="str">
        <f>TEXT(Table1323[[#This Row],[Date]],"DDD")</f>
        <v>Sat</v>
      </c>
    </row>
    <row r="166" spans="1:17" x14ac:dyDescent="0.25">
      <c r="A166" s="20">
        <v>45024</v>
      </c>
      <c r="B166" s="21">
        <v>0.72569444444444453</v>
      </c>
      <c r="C166" s="21" t="s">
        <v>17</v>
      </c>
      <c r="D166" s="18">
        <v>9</v>
      </c>
      <c r="E166" s="18">
        <v>5</v>
      </c>
      <c r="F166" s="22" t="s">
        <v>29</v>
      </c>
      <c r="G166" s="22" t="s">
        <v>24</v>
      </c>
      <c r="H166" s="23"/>
      <c r="I166" s="23" t="s">
        <v>454</v>
      </c>
      <c r="J166" s="18" t="s">
        <v>64</v>
      </c>
      <c r="K166" s="19">
        <v>100</v>
      </c>
      <c r="L166" s="18" t="str">
        <f>IF(Table1323[[#This Row],[Fin]]&lt;&gt;"1st","",Table1323[[#This Row],[Div]]*Table1323[[#This Row],[Lev Bet]])</f>
        <v/>
      </c>
      <c r="M166" s="18">
        <f>IF(Table1323[[#This Row],[Lev Ret]]="",Table1323[[#This Row],[Lev Bet]]*-1,L166-K166)</f>
        <v>-100</v>
      </c>
      <c r="N166" s="24">
        <v>150</v>
      </c>
      <c r="O166" s="24" t="str">
        <f>IF(Table1323[[#This Row],[Fin]]&lt;&gt;"1st","",Table1323[[#This Row],[Div]]*Table1323[[#This Row],[Nat Bet]])</f>
        <v/>
      </c>
      <c r="P166" s="24">
        <f>IF(Table1323[[#This Row],[Lev Ret]]="",Table1323[[#This Row],[Nat Bet]]*-1,O166-N166)</f>
        <v>-150</v>
      </c>
      <c r="Q166" s="18" t="str">
        <f>TEXT(Table1323[[#This Row],[Date]],"DDD")</f>
        <v>Sat</v>
      </c>
    </row>
    <row r="167" spans="1:17" x14ac:dyDescent="0.25">
      <c r="A167" s="20">
        <v>45028</v>
      </c>
      <c r="B167" s="21">
        <v>0.57152777777777775</v>
      </c>
      <c r="C167" s="21" t="s">
        <v>10</v>
      </c>
      <c r="D167" s="18">
        <v>4</v>
      </c>
      <c r="E167" s="18">
        <v>5</v>
      </c>
      <c r="F167" s="22" t="s">
        <v>400</v>
      </c>
      <c r="G167" s="22" t="s">
        <v>22</v>
      </c>
      <c r="H167" s="23">
        <v>4.7</v>
      </c>
      <c r="I167" s="23" t="s">
        <v>454</v>
      </c>
      <c r="J167" s="18" t="s">
        <v>63</v>
      </c>
      <c r="K167" s="19">
        <v>100</v>
      </c>
      <c r="L167" s="18">
        <f>IF(Table1323[[#This Row],[Fin]]&lt;&gt;"1st","",Table1323[[#This Row],[Div]]*Table1323[[#This Row],[Lev Bet]])</f>
        <v>470</v>
      </c>
      <c r="M167" s="18">
        <f>IF(Table1323[[#This Row],[Lev Ret]]="",Table1323[[#This Row],[Lev Bet]]*-1,L167-K167)</f>
        <v>370</v>
      </c>
      <c r="N167" s="24">
        <v>100</v>
      </c>
      <c r="O167" s="24">
        <f>IF(Table1323[[#This Row],[Fin]]&lt;&gt;"1st","",Table1323[[#This Row],[Div]]*Table1323[[#This Row],[Nat Bet]])</f>
        <v>470</v>
      </c>
      <c r="P167" s="24">
        <f>IF(Table1323[[#This Row],[Lev Ret]]="",Table1323[[#This Row],[Nat Bet]]*-1,O167-N167)</f>
        <v>370</v>
      </c>
      <c r="Q167" s="18" t="str">
        <f>TEXT(Table1323[[#This Row],[Date]],"DDD")</f>
        <v>Wed</v>
      </c>
    </row>
    <row r="168" spans="1:17" x14ac:dyDescent="0.25">
      <c r="A168" s="20">
        <v>45028</v>
      </c>
      <c r="B168" s="21">
        <v>0.69305555555555554</v>
      </c>
      <c r="C168" s="21" t="s">
        <v>10</v>
      </c>
      <c r="D168" s="18">
        <v>9</v>
      </c>
      <c r="E168" s="18">
        <v>9</v>
      </c>
      <c r="F168" s="22" t="s">
        <v>294</v>
      </c>
      <c r="G168" s="22" t="s">
        <v>22</v>
      </c>
      <c r="H168" s="23">
        <v>2.5</v>
      </c>
      <c r="I168" s="23" t="s">
        <v>454</v>
      </c>
      <c r="J168" s="18" t="s">
        <v>63</v>
      </c>
      <c r="K168" s="19">
        <v>100</v>
      </c>
      <c r="L168" s="18">
        <f>IF(Table1323[[#This Row],[Fin]]&lt;&gt;"1st","",Table1323[[#This Row],[Div]]*Table1323[[#This Row],[Lev Bet]])</f>
        <v>250</v>
      </c>
      <c r="M168" s="18">
        <f>IF(Table1323[[#This Row],[Lev Ret]]="",Table1323[[#This Row],[Lev Bet]]*-1,L168-K168)</f>
        <v>150</v>
      </c>
      <c r="N168" s="24">
        <v>100</v>
      </c>
      <c r="O168" s="24">
        <f>IF(Table1323[[#This Row],[Fin]]&lt;&gt;"1st","",Table1323[[#This Row],[Div]]*Table1323[[#This Row],[Nat Bet]])</f>
        <v>250</v>
      </c>
      <c r="P168" s="24">
        <f>IF(Table1323[[#This Row],[Lev Ret]]="",Table1323[[#This Row],[Nat Bet]]*-1,O168-N168)</f>
        <v>150</v>
      </c>
      <c r="Q168" s="18" t="str">
        <f>TEXT(Table1323[[#This Row],[Date]],"DDD")</f>
        <v>Wed</v>
      </c>
    </row>
    <row r="169" spans="1:17" x14ac:dyDescent="0.25">
      <c r="A169" s="20">
        <v>45031</v>
      </c>
      <c r="B169" s="21">
        <v>0.60416666666666663</v>
      </c>
      <c r="C169" s="21" t="s">
        <v>14</v>
      </c>
      <c r="D169" s="18">
        <v>6</v>
      </c>
      <c r="E169" s="18">
        <v>12</v>
      </c>
      <c r="F169" s="22" t="s">
        <v>401</v>
      </c>
      <c r="G169" s="22"/>
      <c r="H169" s="23"/>
      <c r="I169" s="23" t="s">
        <v>454</v>
      </c>
      <c r="J169" s="18" t="s">
        <v>65</v>
      </c>
      <c r="K169" s="19">
        <v>100</v>
      </c>
      <c r="L169" s="18" t="str">
        <f>IF(Table1323[[#This Row],[Fin]]&lt;&gt;"1st","",Table1323[[#This Row],[Div]]*Table1323[[#This Row],[Lev Bet]])</f>
        <v/>
      </c>
      <c r="M169" s="18">
        <f>IF(Table1323[[#This Row],[Lev Ret]]="",Table1323[[#This Row],[Lev Bet]]*-1,L169-K169)</f>
        <v>-100</v>
      </c>
      <c r="N169" s="24">
        <v>140</v>
      </c>
      <c r="O169" s="24" t="str">
        <f>IF(Table1323[[#This Row],[Fin]]&lt;&gt;"1st","",Table1323[[#This Row],[Div]]*Table1323[[#This Row],[Nat Bet]])</f>
        <v/>
      </c>
      <c r="P169" s="24">
        <f>IF(Table1323[[#This Row],[Lev Ret]]="",Table1323[[#This Row],[Nat Bet]]*-1,O169-N169)</f>
        <v>-140</v>
      </c>
      <c r="Q169" s="18" t="str">
        <f>TEXT(Table1323[[#This Row],[Date]],"DDD")</f>
        <v>Sat</v>
      </c>
    </row>
    <row r="170" spans="1:17" x14ac:dyDescent="0.25">
      <c r="A170" s="20">
        <v>45031</v>
      </c>
      <c r="B170" s="21">
        <v>0.6875</v>
      </c>
      <c r="C170" s="21" t="s">
        <v>14</v>
      </c>
      <c r="D170" s="18">
        <v>9</v>
      </c>
      <c r="E170" s="18">
        <v>12</v>
      </c>
      <c r="F170" s="22" t="s">
        <v>402</v>
      </c>
      <c r="G170" s="22" t="s">
        <v>22</v>
      </c>
      <c r="H170" s="23">
        <v>6.2</v>
      </c>
      <c r="I170" s="23" t="s">
        <v>454</v>
      </c>
      <c r="J170" s="18" t="s">
        <v>65</v>
      </c>
      <c r="K170" s="19">
        <v>100</v>
      </c>
      <c r="L170" s="18">
        <f>IF(Table1323[[#This Row],[Fin]]&lt;&gt;"1st","",Table1323[[#This Row],[Div]]*Table1323[[#This Row],[Lev Bet]])</f>
        <v>620</v>
      </c>
      <c r="M170" s="18">
        <f>IF(Table1323[[#This Row],[Lev Ret]]="",Table1323[[#This Row],[Lev Bet]]*-1,L170-K170)</f>
        <v>520</v>
      </c>
      <c r="N170" s="24">
        <v>140</v>
      </c>
      <c r="O170" s="24">
        <f>IF(Table1323[[#This Row],[Fin]]&lt;&gt;"1st","",Table1323[[#This Row],[Div]]*Table1323[[#This Row],[Nat Bet]])</f>
        <v>868</v>
      </c>
      <c r="P170" s="24">
        <f>IF(Table1323[[#This Row],[Lev Ret]]="",Table1323[[#This Row],[Nat Bet]]*-1,O170-N170)</f>
        <v>728</v>
      </c>
      <c r="Q170" s="18" t="str">
        <f>TEXT(Table1323[[#This Row],[Date]],"DDD")</f>
        <v>Sat</v>
      </c>
    </row>
    <row r="171" spans="1:17" x14ac:dyDescent="0.25">
      <c r="A171" s="20">
        <v>45035</v>
      </c>
      <c r="B171" s="21">
        <v>0.54166666666666663</v>
      </c>
      <c r="C171" s="21" t="s">
        <v>16</v>
      </c>
      <c r="D171" s="18">
        <v>1</v>
      </c>
      <c r="E171" s="18">
        <v>4</v>
      </c>
      <c r="F171" s="22" t="s">
        <v>403</v>
      </c>
      <c r="G171" s="22" t="s">
        <v>24</v>
      </c>
      <c r="H171" s="23"/>
      <c r="I171" s="23" t="s">
        <v>454</v>
      </c>
      <c r="J171" s="18" t="s">
        <v>64</v>
      </c>
      <c r="K171" s="19">
        <v>100</v>
      </c>
      <c r="L171" s="18" t="str">
        <f>IF(Table1323[[#This Row],[Fin]]&lt;&gt;"1st","",Table1323[[#This Row],[Div]]*Table1323[[#This Row],[Lev Bet]])</f>
        <v/>
      </c>
      <c r="M171" s="18">
        <f>IF(Table1323[[#This Row],[Lev Ret]]="",Table1323[[#This Row],[Lev Bet]]*-1,L171-K171)</f>
        <v>-100</v>
      </c>
      <c r="N171" s="24">
        <v>110</v>
      </c>
      <c r="O171" s="24" t="str">
        <f>IF(Table1323[[#This Row],[Fin]]&lt;&gt;"1st","",Table1323[[#This Row],[Div]]*Table1323[[#This Row],[Nat Bet]])</f>
        <v/>
      </c>
      <c r="P171" s="24">
        <f>IF(Table1323[[#This Row],[Lev Ret]]="",Table1323[[#This Row],[Nat Bet]]*-1,O171-N171)</f>
        <v>-110</v>
      </c>
      <c r="Q171" s="18" t="str">
        <f>TEXT(Table1323[[#This Row],[Date]],"DDD")</f>
        <v>Wed</v>
      </c>
    </row>
    <row r="172" spans="1:17" x14ac:dyDescent="0.25">
      <c r="A172" s="20">
        <v>45035</v>
      </c>
      <c r="B172" s="21">
        <v>0.60763888888888895</v>
      </c>
      <c r="C172" s="21" t="s">
        <v>15</v>
      </c>
      <c r="D172" s="18">
        <v>4</v>
      </c>
      <c r="E172" s="18">
        <v>5</v>
      </c>
      <c r="F172" s="22" t="s">
        <v>32</v>
      </c>
      <c r="G172" s="22" t="s">
        <v>22</v>
      </c>
      <c r="H172" s="23">
        <v>2.1</v>
      </c>
      <c r="I172" s="23" t="s">
        <v>454</v>
      </c>
      <c r="J172" s="18" t="s">
        <v>65</v>
      </c>
      <c r="K172" s="19">
        <v>100</v>
      </c>
      <c r="L172" s="18">
        <f>IF(Table1323[[#This Row],[Fin]]&lt;&gt;"1st","",Table1323[[#This Row],[Div]]*Table1323[[#This Row],[Lev Bet]])</f>
        <v>210</v>
      </c>
      <c r="M172" s="18">
        <f>IF(Table1323[[#This Row],[Lev Ret]]="",Table1323[[#This Row],[Lev Bet]]*-1,L172-K172)</f>
        <v>110</v>
      </c>
      <c r="N172" s="24">
        <v>120</v>
      </c>
      <c r="O172" s="24">
        <f>IF(Table1323[[#This Row],[Fin]]&lt;&gt;"1st","",Table1323[[#This Row],[Div]]*Table1323[[#This Row],[Nat Bet]])</f>
        <v>252</v>
      </c>
      <c r="P172" s="24">
        <f>IF(Table1323[[#This Row],[Lev Ret]]="",Table1323[[#This Row],[Nat Bet]]*-1,O172-N172)</f>
        <v>132</v>
      </c>
      <c r="Q172" s="18" t="str">
        <f>TEXT(Table1323[[#This Row],[Date]],"DDD")</f>
        <v>Wed</v>
      </c>
    </row>
    <row r="173" spans="1:17" x14ac:dyDescent="0.25">
      <c r="A173" s="20">
        <v>45035</v>
      </c>
      <c r="B173" s="21">
        <v>0.63194444444444442</v>
      </c>
      <c r="C173" s="21" t="s">
        <v>15</v>
      </c>
      <c r="D173" s="18">
        <v>5</v>
      </c>
      <c r="E173" s="18">
        <v>7</v>
      </c>
      <c r="F173" s="22" t="s">
        <v>33</v>
      </c>
      <c r="G173" s="22" t="s">
        <v>24</v>
      </c>
      <c r="H173" s="23"/>
      <c r="I173" s="23" t="s">
        <v>454</v>
      </c>
      <c r="J173" s="18" t="s">
        <v>65</v>
      </c>
      <c r="K173" s="19">
        <v>100</v>
      </c>
      <c r="L173" s="18" t="str">
        <f>IF(Table1323[[#This Row],[Fin]]&lt;&gt;"1st","",Table1323[[#This Row],[Div]]*Table1323[[#This Row],[Lev Bet]])</f>
        <v/>
      </c>
      <c r="M173" s="18">
        <f>IF(Table1323[[#This Row],[Lev Ret]]="",Table1323[[#This Row],[Lev Bet]]*-1,L173-K173)</f>
        <v>-100</v>
      </c>
      <c r="N173" s="24">
        <v>120</v>
      </c>
      <c r="O173" s="24" t="str">
        <f>IF(Table1323[[#This Row],[Fin]]&lt;&gt;"1st","",Table1323[[#This Row],[Div]]*Table1323[[#This Row],[Nat Bet]])</f>
        <v/>
      </c>
      <c r="P173" s="24">
        <f>IF(Table1323[[#This Row],[Lev Ret]]="",Table1323[[#This Row],[Nat Bet]]*-1,O173-N173)</f>
        <v>-120</v>
      </c>
      <c r="Q173" s="18" t="str">
        <f>TEXT(Table1323[[#This Row],[Date]],"DDD")</f>
        <v>Wed</v>
      </c>
    </row>
    <row r="174" spans="1:17" x14ac:dyDescent="0.25">
      <c r="A174" s="20">
        <v>45035</v>
      </c>
      <c r="B174" s="21">
        <v>0.68055555555555547</v>
      </c>
      <c r="C174" s="21" t="s">
        <v>15</v>
      </c>
      <c r="D174" s="18">
        <v>7</v>
      </c>
      <c r="E174" s="18">
        <v>10</v>
      </c>
      <c r="F174" s="22" t="s">
        <v>34</v>
      </c>
      <c r="G174" s="22" t="s">
        <v>23</v>
      </c>
      <c r="H174" s="23"/>
      <c r="I174" s="23" t="s">
        <v>454</v>
      </c>
      <c r="J174" s="18" t="s">
        <v>65</v>
      </c>
      <c r="K174" s="19">
        <v>100</v>
      </c>
      <c r="L174" s="18" t="str">
        <f>IF(Table1323[[#This Row],[Fin]]&lt;&gt;"1st","",Table1323[[#This Row],[Div]]*Table1323[[#This Row],[Lev Bet]])</f>
        <v/>
      </c>
      <c r="M174" s="18">
        <f>IF(Table1323[[#This Row],[Lev Ret]]="",Table1323[[#This Row],[Lev Bet]]*-1,L174-K174)</f>
        <v>-100</v>
      </c>
      <c r="N174" s="24">
        <v>120</v>
      </c>
      <c r="O174" s="24" t="str">
        <f>IF(Table1323[[#This Row],[Fin]]&lt;&gt;"1st","",Table1323[[#This Row],[Div]]*Table1323[[#This Row],[Nat Bet]])</f>
        <v/>
      </c>
      <c r="P174" s="24">
        <f>IF(Table1323[[#This Row],[Lev Ret]]="",Table1323[[#This Row],[Nat Bet]]*-1,O174-N174)</f>
        <v>-120</v>
      </c>
      <c r="Q174" s="18" t="str">
        <f>TEXT(Table1323[[#This Row],[Date]],"DDD")</f>
        <v>Wed</v>
      </c>
    </row>
    <row r="175" spans="1:17" x14ac:dyDescent="0.25">
      <c r="A175" s="20">
        <v>45041</v>
      </c>
      <c r="B175" s="21">
        <v>0.60416666666666663</v>
      </c>
      <c r="C175" s="21" t="s">
        <v>19</v>
      </c>
      <c r="D175" s="18">
        <v>4</v>
      </c>
      <c r="E175" s="18">
        <v>4</v>
      </c>
      <c r="F175" s="22" t="s">
        <v>37</v>
      </c>
      <c r="G175" s="22" t="s">
        <v>23</v>
      </c>
      <c r="H175" s="23"/>
      <c r="I175" s="23" t="s">
        <v>454</v>
      </c>
      <c r="J175" s="18" t="s">
        <v>65</v>
      </c>
      <c r="K175" s="19">
        <v>100</v>
      </c>
      <c r="L175" s="18" t="str">
        <f>IF(Table1323[[#This Row],[Fin]]&lt;&gt;"1st","",Table1323[[#This Row],[Div]]*Table1323[[#This Row],[Lev Bet]])</f>
        <v/>
      </c>
      <c r="M175" s="18">
        <f>IF(Table1323[[#This Row],[Lev Ret]]="",Table1323[[#This Row],[Lev Bet]]*-1,L175-K175)</f>
        <v>-100</v>
      </c>
      <c r="N175" s="24">
        <v>140</v>
      </c>
      <c r="O175" s="24" t="str">
        <f>IF(Table1323[[#This Row],[Fin]]&lt;&gt;"1st","",Table1323[[#This Row],[Div]]*Table1323[[#This Row],[Nat Bet]])</f>
        <v/>
      </c>
      <c r="P175" s="24">
        <f>IF(Table1323[[#This Row],[Lev Ret]]="",Table1323[[#This Row],[Nat Bet]]*-1,O175-N175)</f>
        <v>-140</v>
      </c>
      <c r="Q175" s="18" t="str">
        <f>TEXT(Table1323[[#This Row],[Date]],"DDD")</f>
        <v>Tue</v>
      </c>
    </row>
    <row r="176" spans="1:17" x14ac:dyDescent="0.25">
      <c r="A176" s="20">
        <v>45045</v>
      </c>
      <c r="B176" s="21">
        <v>0.55555555555555558</v>
      </c>
      <c r="C176" s="21" t="s">
        <v>16</v>
      </c>
      <c r="D176" s="18">
        <v>4</v>
      </c>
      <c r="E176" s="18">
        <v>6</v>
      </c>
      <c r="F176" s="22" t="s">
        <v>39</v>
      </c>
      <c r="G176" s="22" t="s">
        <v>24</v>
      </c>
      <c r="H176" s="23"/>
      <c r="I176" s="23" t="s">
        <v>454</v>
      </c>
      <c r="J176" s="18" t="s">
        <v>64</v>
      </c>
      <c r="K176" s="19">
        <v>100</v>
      </c>
      <c r="L176" s="18" t="str">
        <f>IF(Table1323[[#This Row],[Fin]]&lt;&gt;"1st","",Table1323[[#This Row],[Div]]*Table1323[[#This Row],[Lev Bet]])</f>
        <v/>
      </c>
      <c r="M176" s="18">
        <f>IF(Table1323[[#This Row],[Lev Ret]]="",Table1323[[#This Row],[Lev Bet]]*-1,L176-K176)</f>
        <v>-100</v>
      </c>
      <c r="N176" s="24">
        <v>150</v>
      </c>
      <c r="O176" s="24" t="str">
        <f>IF(Table1323[[#This Row],[Fin]]&lt;&gt;"1st","",Table1323[[#This Row],[Div]]*Table1323[[#This Row],[Nat Bet]])</f>
        <v/>
      </c>
      <c r="P176" s="24">
        <f>IF(Table1323[[#This Row],[Lev Ret]]="",Table1323[[#This Row],[Nat Bet]]*-1,O176-N176)</f>
        <v>-150</v>
      </c>
      <c r="Q176" s="18" t="str">
        <f>TEXT(Table1323[[#This Row],[Date]],"DDD")</f>
        <v>Sat</v>
      </c>
    </row>
    <row r="177" spans="1:17" x14ac:dyDescent="0.25">
      <c r="A177" s="20">
        <v>45045</v>
      </c>
      <c r="B177" s="21">
        <v>0.60763888888888895</v>
      </c>
      <c r="C177" s="21" t="s">
        <v>16</v>
      </c>
      <c r="D177" s="18">
        <v>6</v>
      </c>
      <c r="E177" s="18">
        <v>3</v>
      </c>
      <c r="F177" s="22" t="s">
        <v>40</v>
      </c>
      <c r="G177" s="22" t="s">
        <v>22</v>
      </c>
      <c r="H177" s="23">
        <v>1.9</v>
      </c>
      <c r="I177" s="23" t="s">
        <v>454</v>
      </c>
      <c r="J177" s="18" t="s">
        <v>64</v>
      </c>
      <c r="K177" s="19">
        <v>100</v>
      </c>
      <c r="L177" s="18">
        <f>IF(Table1323[[#This Row],[Fin]]&lt;&gt;"1st","",Table1323[[#This Row],[Div]]*Table1323[[#This Row],[Lev Bet]])</f>
        <v>190</v>
      </c>
      <c r="M177" s="18">
        <f>IF(Table1323[[#This Row],[Lev Ret]]="",Table1323[[#This Row],[Lev Bet]]*-1,L177-K177)</f>
        <v>90</v>
      </c>
      <c r="N177" s="24">
        <v>150</v>
      </c>
      <c r="O177" s="24">
        <f>IF(Table1323[[#This Row],[Fin]]&lt;&gt;"1st","",Table1323[[#This Row],[Div]]*Table1323[[#This Row],[Nat Bet]])</f>
        <v>285</v>
      </c>
      <c r="P177" s="24">
        <f>IF(Table1323[[#This Row],[Lev Ret]]="",Table1323[[#This Row],[Nat Bet]]*-1,O177-N177)</f>
        <v>135</v>
      </c>
      <c r="Q177" s="18" t="str">
        <f>TEXT(Table1323[[#This Row],[Date]],"DDD")</f>
        <v>Sat</v>
      </c>
    </row>
    <row r="178" spans="1:17" x14ac:dyDescent="0.25">
      <c r="A178" s="20">
        <v>45045</v>
      </c>
      <c r="B178" s="21">
        <v>0.63541666666666663</v>
      </c>
      <c r="C178" s="21" t="s">
        <v>16</v>
      </c>
      <c r="D178" s="18">
        <v>7</v>
      </c>
      <c r="E178" s="18">
        <v>6</v>
      </c>
      <c r="F178" s="22" t="s">
        <v>31</v>
      </c>
      <c r="G178" s="22" t="s">
        <v>22</v>
      </c>
      <c r="H178" s="23">
        <v>3.7</v>
      </c>
      <c r="I178" s="23" t="s">
        <v>454</v>
      </c>
      <c r="J178" s="18" t="s">
        <v>64</v>
      </c>
      <c r="K178" s="19">
        <v>100</v>
      </c>
      <c r="L178" s="18">
        <f>IF(Table1323[[#This Row],[Fin]]&lt;&gt;"1st","",Table1323[[#This Row],[Div]]*Table1323[[#This Row],[Lev Bet]])</f>
        <v>370</v>
      </c>
      <c r="M178" s="18">
        <f>IF(Table1323[[#This Row],[Lev Ret]]="",Table1323[[#This Row],[Lev Bet]]*-1,L178-K178)</f>
        <v>270</v>
      </c>
      <c r="N178" s="24">
        <v>150</v>
      </c>
      <c r="O178" s="24">
        <f>IF(Table1323[[#This Row],[Fin]]&lt;&gt;"1st","",Table1323[[#This Row],[Div]]*Table1323[[#This Row],[Nat Bet]])</f>
        <v>555</v>
      </c>
      <c r="P178" s="24">
        <f>IF(Table1323[[#This Row],[Lev Ret]]="",Table1323[[#This Row],[Nat Bet]]*-1,O178-N178)</f>
        <v>405</v>
      </c>
      <c r="Q178" s="18" t="str">
        <f>TEXT(Table1323[[#This Row],[Date]],"DDD")</f>
        <v>Sat</v>
      </c>
    </row>
    <row r="179" spans="1:17" x14ac:dyDescent="0.25">
      <c r="A179" s="20">
        <v>45049</v>
      </c>
      <c r="B179" s="21">
        <v>0.4770833333333333</v>
      </c>
      <c r="C179" s="21" t="s">
        <v>13</v>
      </c>
      <c r="D179" s="18">
        <v>1</v>
      </c>
      <c r="E179" s="18">
        <v>4</v>
      </c>
      <c r="F179" s="22" t="s">
        <v>404</v>
      </c>
      <c r="G179" s="22" t="s">
        <v>22</v>
      </c>
      <c r="H179" s="23">
        <v>1.6</v>
      </c>
      <c r="I179" s="23" t="s">
        <v>454</v>
      </c>
      <c r="J179" s="18" t="s">
        <v>63</v>
      </c>
      <c r="K179" s="19">
        <v>100</v>
      </c>
      <c r="L179" s="18">
        <f>IF(Table1323[[#This Row],[Fin]]&lt;&gt;"1st","",Table1323[[#This Row],[Div]]*Table1323[[#This Row],[Lev Bet]])</f>
        <v>160</v>
      </c>
      <c r="M179" s="18">
        <f>IF(Table1323[[#This Row],[Lev Ret]]="",Table1323[[#This Row],[Lev Bet]]*-1,L179-K179)</f>
        <v>60</v>
      </c>
      <c r="N179" s="24">
        <v>100</v>
      </c>
      <c r="O179" s="24">
        <f>IF(Table1323[[#This Row],[Fin]]&lt;&gt;"1st","",Table1323[[#This Row],[Div]]*Table1323[[#This Row],[Nat Bet]])</f>
        <v>160</v>
      </c>
      <c r="P179" s="24">
        <f>IF(Table1323[[#This Row],[Lev Ret]]="",Table1323[[#This Row],[Nat Bet]]*-1,O179-N179)</f>
        <v>60</v>
      </c>
      <c r="Q179" s="18" t="str">
        <f>TEXT(Table1323[[#This Row],[Date]],"DDD")</f>
        <v>Wed</v>
      </c>
    </row>
    <row r="180" spans="1:17" x14ac:dyDescent="0.25">
      <c r="A180" s="20">
        <v>45049</v>
      </c>
      <c r="B180" s="21">
        <v>0.64583333333333337</v>
      </c>
      <c r="C180" s="21" t="s">
        <v>13</v>
      </c>
      <c r="D180" s="18">
        <v>8</v>
      </c>
      <c r="E180" s="18">
        <v>10</v>
      </c>
      <c r="F180" s="22" t="s">
        <v>405</v>
      </c>
      <c r="G180" s="22"/>
      <c r="H180" s="23"/>
      <c r="I180" s="23" t="s">
        <v>454</v>
      </c>
      <c r="J180" s="18" t="s">
        <v>63</v>
      </c>
      <c r="K180" s="19">
        <v>100</v>
      </c>
      <c r="L180" s="18" t="str">
        <f>IF(Table1323[[#This Row],[Fin]]&lt;&gt;"1st","",Table1323[[#This Row],[Div]]*Table1323[[#This Row],[Lev Bet]])</f>
        <v/>
      </c>
      <c r="M180" s="18">
        <f>IF(Table1323[[#This Row],[Lev Ret]]="",Table1323[[#This Row],[Lev Bet]]*-1,L180-K180)</f>
        <v>-100</v>
      </c>
      <c r="N180" s="24">
        <v>100</v>
      </c>
      <c r="O180" s="24" t="str">
        <f>IF(Table1323[[#This Row],[Fin]]&lt;&gt;"1st","",Table1323[[#This Row],[Div]]*Table1323[[#This Row],[Nat Bet]])</f>
        <v/>
      </c>
      <c r="P180" s="24">
        <f>IF(Table1323[[#This Row],[Lev Ret]]="",Table1323[[#This Row],[Nat Bet]]*-1,O180-N180)</f>
        <v>-100</v>
      </c>
      <c r="Q180" s="18" t="str">
        <f>TEXT(Table1323[[#This Row],[Date]],"DDD")</f>
        <v>Wed</v>
      </c>
    </row>
    <row r="181" spans="1:17" x14ac:dyDescent="0.25">
      <c r="A181" s="20">
        <v>45049</v>
      </c>
      <c r="B181" s="21">
        <v>0.6694444444444444</v>
      </c>
      <c r="C181" s="21" t="s">
        <v>13</v>
      </c>
      <c r="D181" s="18">
        <v>9</v>
      </c>
      <c r="E181" s="18">
        <v>11</v>
      </c>
      <c r="F181" s="22" t="s">
        <v>406</v>
      </c>
      <c r="G181" s="22"/>
      <c r="H181" s="23"/>
      <c r="I181" s="23" t="s">
        <v>454</v>
      </c>
      <c r="J181" s="18" t="s">
        <v>63</v>
      </c>
      <c r="K181" s="19">
        <v>100</v>
      </c>
      <c r="L181" s="18" t="str">
        <f>IF(Table1323[[#This Row],[Fin]]&lt;&gt;"1st","",Table1323[[#This Row],[Div]]*Table1323[[#This Row],[Lev Bet]])</f>
        <v/>
      </c>
      <c r="M181" s="18">
        <f>IF(Table1323[[#This Row],[Lev Ret]]="",Table1323[[#This Row],[Lev Bet]]*-1,L181-K181)</f>
        <v>-100</v>
      </c>
      <c r="N181" s="24">
        <v>100</v>
      </c>
      <c r="O181" s="24" t="str">
        <f>IF(Table1323[[#This Row],[Fin]]&lt;&gt;"1st","",Table1323[[#This Row],[Div]]*Table1323[[#This Row],[Nat Bet]])</f>
        <v/>
      </c>
      <c r="P181" s="24">
        <f>IF(Table1323[[#This Row],[Lev Ret]]="",Table1323[[#This Row],[Nat Bet]]*-1,O181-N181)</f>
        <v>-100</v>
      </c>
      <c r="Q181" s="18" t="str">
        <f>TEXT(Table1323[[#This Row],[Date]],"DDD")</f>
        <v>Wed</v>
      </c>
    </row>
    <row r="182" spans="1:17" x14ac:dyDescent="0.25">
      <c r="A182" s="20">
        <v>45052</v>
      </c>
      <c r="B182" s="21">
        <v>0.54166666666666663</v>
      </c>
      <c r="C182" s="21" t="s">
        <v>44</v>
      </c>
      <c r="D182" s="18">
        <v>4</v>
      </c>
      <c r="E182" s="18">
        <v>8</v>
      </c>
      <c r="F182" s="22" t="s">
        <v>45</v>
      </c>
      <c r="G182" s="22"/>
      <c r="H182" s="23"/>
      <c r="I182" s="23" t="s">
        <v>454</v>
      </c>
      <c r="J182" s="18" t="s">
        <v>65</v>
      </c>
      <c r="K182" s="19">
        <v>100</v>
      </c>
      <c r="L182" s="18" t="str">
        <f>IF(Table1323[[#This Row],[Fin]]&lt;&gt;"1st","",Table1323[[#This Row],[Div]]*Table1323[[#This Row],[Lev Bet]])</f>
        <v/>
      </c>
      <c r="M182" s="18">
        <f>IF(Table1323[[#This Row],[Lev Ret]]="",Table1323[[#This Row],[Lev Bet]]*-1,L182-K182)</f>
        <v>-100</v>
      </c>
      <c r="N182" s="24">
        <v>140</v>
      </c>
      <c r="O182" s="24" t="str">
        <f>IF(Table1323[[#This Row],[Fin]]&lt;&gt;"1st","",Table1323[[#This Row],[Div]]*Table1323[[#This Row],[Nat Bet]])</f>
        <v/>
      </c>
      <c r="P182" s="24">
        <f>IF(Table1323[[#This Row],[Lev Ret]]="",Table1323[[#This Row],[Nat Bet]]*-1,O182-N182)</f>
        <v>-140</v>
      </c>
      <c r="Q182" s="18" t="str">
        <f>TEXT(Table1323[[#This Row],[Date]],"DDD")</f>
        <v>Sat</v>
      </c>
    </row>
    <row r="183" spans="1:17" x14ac:dyDescent="0.25">
      <c r="A183" s="20">
        <v>45052</v>
      </c>
      <c r="B183" s="21">
        <v>0.60069444444444442</v>
      </c>
      <c r="C183" s="21" t="s">
        <v>16</v>
      </c>
      <c r="D183" s="18">
        <v>5</v>
      </c>
      <c r="E183" s="18">
        <v>6</v>
      </c>
      <c r="F183" s="22" t="s">
        <v>72</v>
      </c>
      <c r="G183" s="22"/>
      <c r="H183" s="23"/>
      <c r="I183" s="23" t="s">
        <v>454</v>
      </c>
      <c r="J183" s="18" t="s">
        <v>64</v>
      </c>
      <c r="K183" s="19">
        <v>100</v>
      </c>
      <c r="L183" s="18" t="str">
        <f>IF(Table1323[[#This Row],[Fin]]&lt;&gt;"1st","",Table1323[[#This Row],[Div]]*Table1323[[#This Row],[Lev Bet]])</f>
        <v/>
      </c>
      <c r="M183" s="18">
        <f>IF(Table1323[[#This Row],[Lev Ret]]="",Table1323[[#This Row],[Lev Bet]]*-1,L183-K183)</f>
        <v>-100</v>
      </c>
      <c r="N183" s="24">
        <v>150</v>
      </c>
      <c r="O183" s="24" t="str">
        <f>IF(Table1323[[#This Row],[Fin]]&lt;&gt;"1st","",Table1323[[#This Row],[Div]]*Table1323[[#This Row],[Nat Bet]])</f>
        <v/>
      </c>
      <c r="P183" s="24">
        <f>IF(Table1323[[#This Row],[Lev Ret]]="",Table1323[[#This Row],[Nat Bet]]*-1,O183-N183)</f>
        <v>-150</v>
      </c>
      <c r="Q183" s="18" t="str">
        <f>TEXT(Table1323[[#This Row],[Date]],"DDD")</f>
        <v>Sat</v>
      </c>
    </row>
    <row r="184" spans="1:17" x14ac:dyDescent="0.25">
      <c r="A184" s="20">
        <v>45052</v>
      </c>
      <c r="B184" s="21">
        <v>0.625</v>
      </c>
      <c r="C184" s="21" t="s">
        <v>16</v>
      </c>
      <c r="D184" s="18">
        <v>6</v>
      </c>
      <c r="E184" s="18">
        <v>2</v>
      </c>
      <c r="F184" s="22" t="s">
        <v>407</v>
      </c>
      <c r="G184" s="22" t="s">
        <v>22</v>
      </c>
      <c r="H184" s="23">
        <v>3.4</v>
      </c>
      <c r="I184" s="23" t="s">
        <v>454</v>
      </c>
      <c r="J184" s="18" t="s">
        <v>64</v>
      </c>
      <c r="K184" s="19">
        <v>100</v>
      </c>
      <c r="L184" s="18">
        <f>IF(Table1323[[#This Row],[Fin]]&lt;&gt;"1st","",Table1323[[#This Row],[Div]]*Table1323[[#This Row],[Lev Bet]])</f>
        <v>340</v>
      </c>
      <c r="M184" s="18">
        <f>IF(Table1323[[#This Row],[Lev Ret]]="",Table1323[[#This Row],[Lev Bet]]*-1,L184-K184)</f>
        <v>240</v>
      </c>
      <c r="N184" s="24">
        <v>150</v>
      </c>
      <c r="O184" s="24">
        <f>IF(Table1323[[#This Row],[Fin]]&lt;&gt;"1st","",Table1323[[#This Row],[Div]]*Table1323[[#This Row],[Nat Bet]])</f>
        <v>510</v>
      </c>
      <c r="P184" s="24">
        <f>IF(Table1323[[#This Row],[Lev Ret]]="",Table1323[[#This Row],[Nat Bet]]*-1,O184-N184)</f>
        <v>360</v>
      </c>
      <c r="Q184" s="18" t="str">
        <f>TEXT(Table1323[[#This Row],[Date]],"DDD")</f>
        <v>Sat</v>
      </c>
    </row>
    <row r="185" spans="1:17" x14ac:dyDescent="0.25">
      <c r="A185" s="20">
        <v>45052</v>
      </c>
      <c r="B185" s="21">
        <v>0.68055555555555547</v>
      </c>
      <c r="C185" s="21" t="s">
        <v>16</v>
      </c>
      <c r="D185" s="18">
        <v>8</v>
      </c>
      <c r="E185" s="18">
        <v>3</v>
      </c>
      <c r="F185" s="22" t="s">
        <v>27</v>
      </c>
      <c r="G185" s="22" t="s">
        <v>22</v>
      </c>
      <c r="H185" s="23">
        <v>3.4</v>
      </c>
      <c r="I185" s="23" t="s">
        <v>454</v>
      </c>
      <c r="J185" s="18" t="s">
        <v>64</v>
      </c>
      <c r="K185" s="19">
        <v>100</v>
      </c>
      <c r="L185" s="18">
        <f>IF(Table1323[[#This Row],[Fin]]&lt;&gt;"1st","",Table1323[[#This Row],[Div]]*Table1323[[#This Row],[Lev Bet]])</f>
        <v>340</v>
      </c>
      <c r="M185" s="18">
        <f>IF(Table1323[[#This Row],[Lev Ret]]="",Table1323[[#This Row],[Lev Bet]]*-1,L185-K185)</f>
        <v>240</v>
      </c>
      <c r="N185" s="24">
        <v>150</v>
      </c>
      <c r="O185" s="24">
        <f>IF(Table1323[[#This Row],[Fin]]&lt;&gt;"1st","",Table1323[[#This Row],[Div]]*Table1323[[#This Row],[Nat Bet]])</f>
        <v>510</v>
      </c>
      <c r="P185" s="24">
        <f>IF(Table1323[[#This Row],[Lev Ret]]="",Table1323[[#This Row],[Nat Bet]]*-1,O185-N185)</f>
        <v>360</v>
      </c>
      <c r="Q185" s="18" t="str">
        <f>TEXT(Table1323[[#This Row],[Date]],"DDD")</f>
        <v>Sat</v>
      </c>
    </row>
    <row r="186" spans="1:17" x14ac:dyDescent="0.25">
      <c r="A186" s="20">
        <v>45056</v>
      </c>
      <c r="B186" s="21">
        <v>0.61458333333333337</v>
      </c>
      <c r="C186" s="21" t="s">
        <v>16</v>
      </c>
      <c r="D186" s="18">
        <v>5</v>
      </c>
      <c r="E186" s="18">
        <v>9</v>
      </c>
      <c r="F186" s="22" t="s">
        <v>36</v>
      </c>
      <c r="G186" s="22" t="s">
        <v>22</v>
      </c>
      <c r="H186" s="23">
        <v>3.5</v>
      </c>
      <c r="I186" s="23" t="s">
        <v>454</v>
      </c>
      <c r="J186" s="18" t="s">
        <v>64</v>
      </c>
      <c r="K186" s="19">
        <v>100</v>
      </c>
      <c r="L186" s="18">
        <f>IF(Table1323[[#This Row],[Fin]]&lt;&gt;"1st","",Table1323[[#This Row],[Div]]*Table1323[[#This Row],[Lev Bet]])</f>
        <v>350</v>
      </c>
      <c r="M186" s="18">
        <f>IF(Table1323[[#This Row],[Lev Ret]]="",Table1323[[#This Row],[Lev Bet]]*-1,L186-K186)</f>
        <v>250</v>
      </c>
      <c r="N186" s="24">
        <v>110</v>
      </c>
      <c r="O186" s="24">
        <f>IF(Table1323[[#This Row],[Fin]]&lt;&gt;"1st","",Table1323[[#This Row],[Div]]*Table1323[[#This Row],[Nat Bet]])</f>
        <v>385</v>
      </c>
      <c r="P186" s="24">
        <f>IF(Table1323[[#This Row],[Lev Ret]]="",Table1323[[#This Row],[Nat Bet]]*-1,O186-N186)</f>
        <v>275</v>
      </c>
      <c r="Q186" s="18" t="str">
        <f>TEXT(Table1323[[#This Row],[Date]],"DDD")</f>
        <v>Wed</v>
      </c>
    </row>
    <row r="187" spans="1:17" x14ac:dyDescent="0.25">
      <c r="A187" s="20">
        <v>45056</v>
      </c>
      <c r="B187" s="21">
        <v>0.63194444444444442</v>
      </c>
      <c r="C187" s="21" t="s">
        <v>19</v>
      </c>
      <c r="D187" s="18">
        <v>5</v>
      </c>
      <c r="E187" s="18">
        <v>7</v>
      </c>
      <c r="F187" s="22" t="s">
        <v>47</v>
      </c>
      <c r="G187" s="22"/>
      <c r="H187" s="23"/>
      <c r="I187" s="23" t="s">
        <v>454</v>
      </c>
      <c r="J187" s="18" t="s">
        <v>65</v>
      </c>
      <c r="K187" s="19">
        <v>100</v>
      </c>
      <c r="L187" s="18" t="str">
        <f>IF(Table1323[[#This Row],[Fin]]&lt;&gt;"1st","",Table1323[[#This Row],[Div]]*Table1323[[#This Row],[Lev Bet]])</f>
        <v/>
      </c>
      <c r="M187" s="18">
        <f>IF(Table1323[[#This Row],[Lev Ret]]="",Table1323[[#This Row],[Lev Bet]]*-1,L187-K187)</f>
        <v>-100</v>
      </c>
      <c r="N187" s="24">
        <v>120</v>
      </c>
      <c r="O187" s="24" t="str">
        <f>IF(Table1323[[#This Row],[Fin]]&lt;&gt;"1st","",Table1323[[#This Row],[Div]]*Table1323[[#This Row],[Nat Bet]])</f>
        <v/>
      </c>
      <c r="P187" s="24">
        <f>IF(Table1323[[#This Row],[Lev Ret]]="",Table1323[[#This Row],[Nat Bet]]*-1,O187-N187)</f>
        <v>-120</v>
      </c>
      <c r="Q187" s="18" t="str">
        <f>TEXT(Table1323[[#This Row],[Date]],"DDD")</f>
        <v>Wed</v>
      </c>
    </row>
    <row r="188" spans="1:17" x14ac:dyDescent="0.25">
      <c r="A188" s="20">
        <v>45056</v>
      </c>
      <c r="B188" s="21">
        <v>0.63888888888888895</v>
      </c>
      <c r="C188" s="21" t="s">
        <v>16</v>
      </c>
      <c r="D188" s="18">
        <v>6</v>
      </c>
      <c r="E188" s="18">
        <v>4</v>
      </c>
      <c r="F188" s="22" t="s">
        <v>408</v>
      </c>
      <c r="G188" s="22" t="s">
        <v>23</v>
      </c>
      <c r="H188" s="23"/>
      <c r="I188" s="23" t="s">
        <v>454</v>
      </c>
      <c r="J188" s="18" t="s">
        <v>64</v>
      </c>
      <c r="K188" s="19">
        <v>100</v>
      </c>
      <c r="L188" s="18" t="str">
        <f>IF(Table1323[[#This Row],[Fin]]&lt;&gt;"1st","",Table1323[[#This Row],[Div]]*Table1323[[#This Row],[Lev Bet]])</f>
        <v/>
      </c>
      <c r="M188" s="18">
        <f>IF(Table1323[[#This Row],[Lev Ret]]="",Table1323[[#This Row],[Lev Bet]]*-1,L188-K188)</f>
        <v>-100</v>
      </c>
      <c r="N188" s="24">
        <v>110</v>
      </c>
      <c r="O188" s="24" t="str">
        <f>IF(Table1323[[#This Row],[Fin]]&lt;&gt;"1st","",Table1323[[#This Row],[Div]]*Table1323[[#This Row],[Nat Bet]])</f>
        <v/>
      </c>
      <c r="P188" s="24">
        <f>IF(Table1323[[#This Row],[Lev Ret]]="",Table1323[[#This Row],[Nat Bet]]*-1,O188-N188)</f>
        <v>-110</v>
      </c>
      <c r="Q188" s="18" t="str">
        <f>TEXT(Table1323[[#This Row],[Date]],"DDD")</f>
        <v>Wed</v>
      </c>
    </row>
    <row r="189" spans="1:17" x14ac:dyDescent="0.25">
      <c r="A189" s="20">
        <v>45056</v>
      </c>
      <c r="B189" s="21">
        <v>0.68055555555555547</v>
      </c>
      <c r="C189" s="21" t="s">
        <v>19</v>
      </c>
      <c r="D189" s="18">
        <v>7</v>
      </c>
      <c r="E189" s="18">
        <v>10</v>
      </c>
      <c r="F189" s="22" t="s">
        <v>48</v>
      </c>
      <c r="G189" s="22" t="s">
        <v>22</v>
      </c>
      <c r="H189" s="23">
        <v>2.35</v>
      </c>
      <c r="I189" s="23" t="s">
        <v>454</v>
      </c>
      <c r="J189" s="18" t="s">
        <v>65</v>
      </c>
      <c r="K189" s="19">
        <v>100</v>
      </c>
      <c r="L189" s="18">
        <f>IF(Table1323[[#This Row],[Fin]]&lt;&gt;"1st","",Table1323[[#This Row],[Div]]*Table1323[[#This Row],[Lev Bet]])</f>
        <v>235</v>
      </c>
      <c r="M189" s="18">
        <f>IF(Table1323[[#This Row],[Lev Ret]]="",Table1323[[#This Row],[Lev Bet]]*-1,L189-K189)</f>
        <v>135</v>
      </c>
      <c r="N189" s="24">
        <v>120</v>
      </c>
      <c r="O189" s="24">
        <f>IF(Table1323[[#This Row],[Fin]]&lt;&gt;"1st","",Table1323[[#This Row],[Div]]*Table1323[[#This Row],[Nat Bet]])</f>
        <v>282</v>
      </c>
      <c r="P189" s="24">
        <f>IF(Table1323[[#This Row],[Lev Ret]]="",Table1323[[#This Row],[Nat Bet]]*-1,O189-N189)</f>
        <v>162</v>
      </c>
      <c r="Q189" s="18" t="str">
        <f>TEXT(Table1323[[#This Row],[Date]],"DDD")</f>
        <v>Wed</v>
      </c>
    </row>
    <row r="190" spans="1:17" x14ac:dyDescent="0.25">
      <c r="A190" s="20">
        <v>45059</v>
      </c>
      <c r="B190" s="21">
        <v>0.52083333333333337</v>
      </c>
      <c r="C190" s="21" t="s">
        <v>11</v>
      </c>
      <c r="D190" s="18">
        <v>2</v>
      </c>
      <c r="E190" s="18">
        <v>8</v>
      </c>
      <c r="F190" s="22" t="s">
        <v>409</v>
      </c>
      <c r="G190" s="22" t="s">
        <v>24</v>
      </c>
      <c r="H190" s="23"/>
      <c r="I190" s="23" t="s">
        <v>454</v>
      </c>
      <c r="J190" s="18" t="s">
        <v>64</v>
      </c>
      <c r="K190" s="19">
        <v>100</v>
      </c>
      <c r="L190" s="18" t="str">
        <f>IF(Table1323[[#This Row],[Fin]]&lt;&gt;"1st","",Table1323[[#This Row],[Div]]*Table1323[[#This Row],[Lev Bet]])</f>
        <v/>
      </c>
      <c r="M190" s="18">
        <f>IF(Table1323[[#This Row],[Lev Ret]]="",Table1323[[#This Row],[Lev Bet]]*-1,L190-K190)</f>
        <v>-100</v>
      </c>
      <c r="N190" s="24">
        <v>150</v>
      </c>
      <c r="O190" s="24" t="str">
        <f>IF(Table1323[[#This Row],[Fin]]&lt;&gt;"1st","",Table1323[[#This Row],[Div]]*Table1323[[#This Row],[Nat Bet]])</f>
        <v/>
      </c>
      <c r="P190" s="24">
        <f>IF(Table1323[[#This Row],[Lev Ret]]="",Table1323[[#This Row],[Nat Bet]]*-1,O190-N190)</f>
        <v>-150</v>
      </c>
      <c r="Q190" s="18" t="str">
        <f>TEXT(Table1323[[#This Row],[Date]],"DDD")</f>
        <v>Sat</v>
      </c>
    </row>
    <row r="191" spans="1:17" x14ac:dyDescent="0.25">
      <c r="A191" s="20">
        <v>45059</v>
      </c>
      <c r="B191" s="21">
        <v>0.61805555555555558</v>
      </c>
      <c r="C191" s="21" t="s">
        <v>11</v>
      </c>
      <c r="D191" s="18">
        <v>6</v>
      </c>
      <c r="E191" s="18">
        <v>4</v>
      </c>
      <c r="F191" s="22" t="s">
        <v>49</v>
      </c>
      <c r="G191" s="22" t="s">
        <v>24</v>
      </c>
      <c r="H191" s="23"/>
      <c r="I191" s="23" t="s">
        <v>454</v>
      </c>
      <c r="J191" s="18" t="s">
        <v>64</v>
      </c>
      <c r="K191" s="19">
        <v>100</v>
      </c>
      <c r="L191" s="18" t="str">
        <f>IF(Table1323[[#This Row],[Fin]]&lt;&gt;"1st","",Table1323[[#This Row],[Div]]*Table1323[[#This Row],[Lev Bet]])</f>
        <v/>
      </c>
      <c r="M191" s="18">
        <f>IF(Table1323[[#This Row],[Lev Ret]]="",Table1323[[#This Row],[Lev Bet]]*-1,L191-K191)</f>
        <v>-100</v>
      </c>
      <c r="N191" s="24">
        <v>140</v>
      </c>
      <c r="O191" s="24" t="str">
        <f>IF(Table1323[[#This Row],[Fin]]&lt;&gt;"1st","",Table1323[[#This Row],[Div]]*Table1323[[#This Row],[Nat Bet]])</f>
        <v/>
      </c>
      <c r="P191" s="24">
        <f>IF(Table1323[[#This Row],[Lev Ret]]="",Table1323[[#This Row],[Nat Bet]]*-1,O191-N191)</f>
        <v>-140</v>
      </c>
      <c r="Q191" s="18" t="str">
        <f>TEXT(Table1323[[#This Row],[Date]],"DDD")</f>
        <v>Sat</v>
      </c>
    </row>
    <row r="192" spans="1:17" x14ac:dyDescent="0.25">
      <c r="A192" s="20">
        <v>45063</v>
      </c>
      <c r="B192" s="21">
        <v>0.60763888888888895</v>
      </c>
      <c r="C192" s="21" t="s">
        <v>15</v>
      </c>
      <c r="D192" s="18">
        <v>4</v>
      </c>
      <c r="E192" s="18">
        <v>8</v>
      </c>
      <c r="F192" s="22" t="s">
        <v>410</v>
      </c>
      <c r="G192" s="22"/>
      <c r="H192" s="23"/>
      <c r="I192" s="23" t="s">
        <v>454</v>
      </c>
      <c r="J192" s="18" t="s">
        <v>65</v>
      </c>
      <c r="K192" s="19">
        <v>100</v>
      </c>
      <c r="L192" s="18" t="str">
        <f>IF(Table1323[[#This Row],[Fin]]&lt;&gt;"1st","",Table1323[[#This Row],[Div]]*Table1323[[#This Row],[Lev Bet]])</f>
        <v/>
      </c>
      <c r="M192" s="18">
        <f>IF(Table1323[[#This Row],[Lev Ret]]="",Table1323[[#This Row],[Lev Bet]]*-1,L192-K192)</f>
        <v>-100</v>
      </c>
      <c r="N192" s="24">
        <v>120</v>
      </c>
      <c r="O192" s="24" t="str">
        <f>IF(Table1323[[#This Row],[Fin]]&lt;&gt;"1st","",Table1323[[#This Row],[Div]]*Table1323[[#This Row],[Nat Bet]])</f>
        <v/>
      </c>
      <c r="P192" s="24">
        <f>IF(Table1323[[#This Row],[Lev Ret]]="",Table1323[[#This Row],[Nat Bet]]*-1,O192-N192)</f>
        <v>-120</v>
      </c>
      <c r="Q192" s="18" t="str">
        <f>TEXT(Table1323[[#This Row],[Date]],"DDD")</f>
        <v>Wed</v>
      </c>
    </row>
    <row r="193" spans="1:17" x14ac:dyDescent="0.25">
      <c r="A193" s="20">
        <v>45066</v>
      </c>
      <c r="B193" s="21">
        <v>0.53125</v>
      </c>
      <c r="C193" s="21" t="s">
        <v>12</v>
      </c>
      <c r="D193" s="18">
        <v>4</v>
      </c>
      <c r="E193" s="18">
        <v>6</v>
      </c>
      <c r="F193" s="22" t="s">
        <v>50</v>
      </c>
      <c r="G193" s="22" t="s">
        <v>22</v>
      </c>
      <c r="H193" s="23">
        <v>4</v>
      </c>
      <c r="I193" s="23" t="s">
        <v>454</v>
      </c>
      <c r="J193" s="18" t="s">
        <v>65</v>
      </c>
      <c r="K193" s="19">
        <v>100</v>
      </c>
      <c r="L193" s="18">
        <f>IF(Table1323[[#This Row],[Fin]]&lt;&gt;"1st","",Table1323[[#This Row],[Div]]*Table1323[[#This Row],[Lev Bet]])</f>
        <v>400</v>
      </c>
      <c r="M193" s="18">
        <f>IF(Table1323[[#This Row],[Lev Ret]]="",Table1323[[#This Row],[Lev Bet]]*-1,L193-K193)</f>
        <v>300</v>
      </c>
      <c r="N193" s="24">
        <v>140</v>
      </c>
      <c r="O193" s="24">
        <f>IF(Table1323[[#This Row],[Fin]]&lt;&gt;"1st","",Table1323[[#This Row],[Div]]*Table1323[[#This Row],[Nat Bet]])</f>
        <v>560</v>
      </c>
      <c r="P193" s="24">
        <f>IF(Table1323[[#This Row],[Lev Ret]]="",Table1323[[#This Row],[Nat Bet]]*-1,O193-N193)</f>
        <v>420</v>
      </c>
      <c r="Q193" s="18" t="str">
        <f>TEXT(Table1323[[#This Row],[Date]],"DDD")</f>
        <v>Sat</v>
      </c>
    </row>
    <row r="194" spans="1:17" x14ac:dyDescent="0.25">
      <c r="A194" s="20">
        <v>45066</v>
      </c>
      <c r="B194" s="21">
        <v>0.59027777777777779</v>
      </c>
      <c r="C194" s="21" t="s">
        <v>11</v>
      </c>
      <c r="D194" s="18">
        <v>5</v>
      </c>
      <c r="E194" s="18">
        <v>14</v>
      </c>
      <c r="F194" s="22" t="s">
        <v>51</v>
      </c>
      <c r="G194" s="22"/>
      <c r="H194" s="23"/>
      <c r="I194" s="23" t="s">
        <v>454</v>
      </c>
      <c r="J194" s="18" t="s">
        <v>64</v>
      </c>
      <c r="K194" s="19">
        <v>100</v>
      </c>
      <c r="L194" s="18" t="str">
        <f>IF(Table1323[[#This Row],[Fin]]&lt;&gt;"1st","",Table1323[[#This Row],[Div]]*Table1323[[#This Row],[Lev Bet]])</f>
        <v/>
      </c>
      <c r="M194" s="18">
        <f>IF(Table1323[[#This Row],[Lev Ret]]="",Table1323[[#This Row],[Lev Bet]]*-1,L194-K194)</f>
        <v>-100</v>
      </c>
      <c r="N194" s="24">
        <v>150</v>
      </c>
      <c r="O194" s="24" t="str">
        <f>IF(Table1323[[#This Row],[Fin]]&lt;&gt;"1st","",Table1323[[#This Row],[Div]]*Table1323[[#This Row],[Nat Bet]])</f>
        <v/>
      </c>
      <c r="P194" s="24">
        <f>IF(Table1323[[#This Row],[Lev Ret]]="",Table1323[[#This Row],[Nat Bet]]*-1,O194-N194)</f>
        <v>-150</v>
      </c>
      <c r="Q194" s="18" t="str">
        <f>TEXT(Table1323[[#This Row],[Date]],"DDD")</f>
        <v>Sat</v>
      </c>
    </row>
    <row r="195" spans="1:17" x14ac:dyDescent="0.25">
      <c r="A195" s="20">
        <v>45066</v>
      </c>
      <c r="B195" s="21">
        <v>0.60416666666666663</v>
      </c>
      <c r="C195" s="21" t="s">
        <v>12</v>
      </c>
      <c r="D195" s="18">
        <v>7</v>
      </c>
      <c r="E195" s="18">
        <v>6</v>
      </c>
      <c r="F195" s="22" t="s">
        <v>32</v>
      </c>
      <c r="G195" s="22"/>
      <c r="H195" s="23"/>
      <c r="I195" s="23" t="s">
        <v>454</v>
      </c>
      <c r="J195" s="18" t="s">
        <v>65</v>
      </c>
      <c r="K195" s="19">
        <v>100</v>
      </c>
      <c r="L195" s="18" t="str">
        <f>IF(Table1323[[#This Row],[Fin]]&lt;&gt;"1st","",Table1323[[#This Row],[Div]]*Table1323[[#This Row],[Lev Bet]])</f>
        <v/>
      </c>
      <c r="M195" s="18">
        <f>IF(Table1323[[#This Row],[Lev Ret]]="",Table1323[[#This Row],[Lev Bet]]*-1,L195-K195)</f>
        <v>-100</v>
      </c>
      <c r="N195" s="24">
        <v>140</v>
      </c>
      <c r="O195" s="24" t="str">
        <f>IF(Table1323[[#This Row],[Fin]]&lt;&gt;"1st","",Table1323[[#This Row],[Div]]*Table1323[[#This Row],[Nat Bet]])</f>
        <v/>
      </c>
      <c r="P195" s="24">
        <f>IF(Table1323[[#This Row],[Lev Ret]]="",Table1323[[#This Row],[Nat Bet]]*-1,O195-N195)</f>
        <v>-140</v>
      </c>
      <c r="Q195" s="18" t="str">
        <f>TEXT(Table1323[[#This Row],[Date]],"DDD")</f>
        <v>Sat</v>
      </c>
    </row>
    <row r="196" spans="1:17" x14ac:dyDescent="0.25">
      <c r="A196" s="20">
        <v>45070</v>
      </c>
      <c r="B196" s="21">
        <v>0.58333333333333337</v>
      </c>
      <c r="C196" s="21" t="s">
        <v>18</v>
      </c>
      <c r="D196" s="18">
        <v>3</v>
      </c>
      <c r="E196" s="18">
        <v>9</v>
      </c>
      <c r="F196" s="22" t="s">
        <v>411</v>
      </c>
      <c r="G196" s="22"/>
      <c r="H196" s="23"/>
      <c r="I196" s="23" t="s">
        <v>454</v>
      </c>
      <c r="J196" s="18" t="s">
        <v>65</v>
      </c>
      <c r="K196" s="19">
        <v>100</v>
      </c>
      <c r="L196" s="18" t="str">
        <f>IF(Table1323[[#This Row],[Fin]]&lt;&gt;"1st","",Table1323[[#This Row],[Div]]*Table1323[[#This Row],[Lev Bet]])</f>
        <v/>
      </c>
      <c r="M196" s="18">
        <f>IF(Table1323[[#This Row],[Lev Ret]]="",Table1323[[#This Row],[Lev Bet]]*-1,L196-K196)</f>
        <v>-100</v>
      </c>
      <c r="N196" s="24">
        <v>120</v>
      </c>
      <c r="O196" s="24" t="str">
        <f>IF(Table1323[[#This Row],[Fin]]&lt;&gt;"1st","",Table1323[[#This Row],[Div]]*Table1323[[#This Row],[Nat Bet]])</f>
        <v/>
      </c>
      <c r="P196" s="24">
        <f>IF(Table1323[[#This Row],[Lev Ret]]="",Table1323[[#This Row],[Nat Bet]]*-1,O196-N196)</f>
        <v>-120</v>
      </c>
      <c r="Q196" s="18" t="str">
        <f>TEXT(Table1323[[#This Row],[Date]],"DDD")</f>
        <v>Wed</v>
      </c>
    </row>
    <row r="197" spans="1:17" x14ac:dyDescent="0.25">
      <c r="A197" s="20">
        <v>45070</v>
      </c>
      <c r="B197" s="21">
        <v>0.62013888888888891</v>
      </c>
      <c r="C197" s="21" t="s">
        <v>10</v>
      </c>
      <c r="D197" s="18">
        <v>5</v>
      </c>
      <c r="E197" s="18">
        <v>12</v>
      </c>
      <c r="F197" s="22" t="s">
        <v>412</v>
      </c>
      <c r="G197" s="22" t="s">
        <v>23</v>
      </c>
      <c r="H197" s="23"/>
      <c r="I197" s="23" t="s">
        <v>454</v>
      </c>
      <c r="J197" s="18" t="s">
        <v>63</v>
      </c>
      <c r="K197" s="19">
        <v>100</v>
      </c>
      <c r="L197" s="18" t="str">
        <f>IF(Table1323[[#This Row],[Fin]]&lt;&gt;"1st","",Table1323[[#This Row],[Div]]*Table1323[[#This Row],[Lev Bet]])</f>
        <v/>
      </c>
      <c r="M197" s="18">
        <f>IF(Table1323[[#This Row],[Lev Ret]]="",Table1323[[#This Row],[Lev Bet]]*-1,L197-K197)</f>
        <v>-100</v>
      </c>
      <c r="N197" s="24">
        <v>100</v>
      </c>
      <c r="O197" s="24" t="str">
        <f>IF(Table1323[[#This Row],[Fin]]&lt;&gt;"1st","",Table1323[[#This Row],[Div]]*Table1323[[#This Row],[Nat Bet]])</f>
        <v/>
      </c>
      <c r="P197" s="24">
        <f>IF(Table1323[[#This Row],[Lev Ret]]="",Table1323[[#This Row],[Nat Bet]]*-1,O197-N197)</f>
        <v>-100</v>
      </c>
      <c r="Q197" s="18" t="str">
        <f>TEXT(Table1323[[#This Row],[Date]],"DDD")</f>
        <v>Wed</v>
      </c>
    </row>
    <row r="198" spans="1:17" x14ac:dyDescent="0.25">
      <c r="A198" s="20">
        <v>45073</v>
      </c>
      <c r="B198" s="21">
        <v>0.59027777777777779</v>
      </c>
      <c r="C198" s="21" t="s">
        <v>16</v>
      </c>
      <c r="D198" s="18">
        <v>5</v>
      </c>
      <c r="E198" s="18">
        <v>12</v>
      </c>
      <c r="F198" s="22" t="s">
        <v>38</v>
      </c>
      <c r="G198" s="22"/>
      <c r="H198" s="23"/>
      <c r="I198" s="23" t="s">
        <v>454</v>
      </c>
      <c r="J198" s="18" t="s">
        <v>64</v>
      </c>
      <c r="K198" s="19">
        <v>100</v>
      </c>
      <c r="L198" s="18" t="str">
        <f>IF(Table1323[[#This Row],[Fin]]&lt;&gt;"1st","",Table1323[[#This Row],[Div]]*Table1323[[#This Row],[Lev Bet]])</f>
        <v/>
      </c>
      <c r="M198" s="18">
        <f>IF(Table1323[[#This Row],[Lev Ret]]="",Table1323[[#This Row],[Lev Bet]]*-1,L198-K198)</f>
        <v>-100</v>
      </c>
      <c r="N198" s="24">
        <v>150</v>
      </c>
      <c r="O198" s="24" t="str">
        <f>IF(Table1323[[#This Row],[Fin]]&lt;&gt;"1st","",Table1323[[#This Row],[Div]]*Table1323[[#This Row],[Nat Bet]])</f>
        <v/>
      </c>
      <c r="P198" s="24">
        <f>IF(Table1323[[#This Row],[Lev Ret]]="",Table1323[[#This Row],[Nat Bet]]*-1,O198-N198)</f>
        <v>-150</v>
      </c>
      <c r="Q198" s="18" t="str">
        <f>TEXT(Table1323[[#This Row],[Date]],"DDD")</f>
        <v>Sat</v>
      </c>
    </row>
    <row r="199" spans="1:17" x14ac:dyDescent="0.25">
      <c r="A199" s="20">
        <v>45073</v>
      </c>
      <c r="B199" s="21">
        <v>0.61458333333333337</v>
      </c>
      <c r="C199" s="21" t="s">
        <v>16</v>
      </c>
      <c r="D199" s="18">
        <v>6</v>
      </c>
      <c r="E199" s="18">
        <v>7</v>
      </c>
      <c r="F199" s="22" t="s">
        <v>40</v>
      </c>
      <c r="G199" s="22" t="s">
        <v>23</v>
      </c>
      <c r="H199" s="23"/>
      <c r="I199" s="23" t="s">
        <v>454</v>
      </c>
      <c r="J199" s="18" t="s">
        <v>64</v>
      </c>
      <c r="K199" s="19">
        <v>100</v>
      </c>
      <c r="L199" s="18" t="str">
        <f>IF(Table1323[[#This Row],[Fin]]&lt;&gt;"1st","",Table1323[[#This Row],[Div]]*Table1323[[#This Row],[Lev Bet]])</f>
        <v/>
      </c>
      <c r="M199" s="18">
        <f>IF(Table1323[[#This Row],[Lev Ret]]="",Table1323[[#This Row],[Lev Bet]]*-1,L199-K199)</f>
        <v>-100</v>
      </c>
      <c r="N199" s="24">
        <v>150</v>
      </c>
      <c r="O199" s="24" t="str">
        <f>IF(Table1323[[#This Row],[Fin]]&lt;&gt;"1st","",Table1323[[#This Row],[Div]]*Table1323[[#This Row],[Nat Bet]])</f>
        <v/>
      </c>
      <c r="P199" s="24">
        <f>IF(Table1323[[#This Row],[Lev Ret]]="",Table1323[[#This Row],[Nat Bet]]*-1,O199-N199)</f>
        <v>-150</v>
      </c>
      <c r="Q199" s="18" t="str">
        <f>TEXT(Table1323[[#This Row],[Date]],"DDD")</f>
        <v>Sat</v>
      </c>
    </row>
    <row r="200" spans="1:17" x14ac:dyDescent="0.25">
      <c r="A200" s="20">
        <v>45073</v>
      </c>
      <c r="B200" s="21">
        <v>0.68402777777777779</v>
      </c>
      <c r="C200" s="21" t="s">
        <v>14</v>
      </c>
      <c r="D200" s="18">
        <v>10</v>
      </c>
      <c r="E200" s="18">
        <v>7</v>
      </c>
      <c r="F200" s="22" t="s">
        <v>52</v>
      </c>
      <c r="G200" s="22" t="s">
        <v>22</v>
      </c>
      <c r="H200" s="23">
        <v>5.5</v>
      </c>
      <c r="I200" s="23" t="s">
        <v>454</v>
      </c>
      <c r="J200" s="18" t="s">
        <v>65</v>
      </c>
      <c r="K200" s="19">
        <v>100</v>
      </c>
      <c r="L200" s="18">
        <f>IF(Table1323[[#This Row],[Fin]]&lt;&gt;"1st","",Table1323[[#This Row],[Div]]*Table1323[[#This Row],[Lev Bet]])</f>
        <v>550</v>
      </c>
      <c r="M200" s="18">
        <f>IF(Table1323[[#This Row],[Lev Ret]]="",Table1323[[#This Row],[Lev Bet]]*-1,L200-K200)</f>
        <v>450</v>
      </c>
      <c r="N200" s="24">
        <v>140</v>
      </c>
      <c r="O200" s="24">
        <f>IF(Table1323[[#This Row],[Fin]]&lt;&gt;"1st","",Table1323[[#This Row],[Div]]*Table1323[[#This Row],[Nat Bet]])</f>
        <v>770</v>
      </c>
      <c r="P200" s="24">
        <f>IF(Table1323[[#This Row],[Lev Ret]]="",Table1323[[#This Row],[Nat Bet]]*-1,O200-N200)</f>
        <v>630</v>
      </c>
      <c r="Q200" s="18" t="str">
        <f>TEXT(Table1323[[#This Row],[Date]],"DDD")</f>
        <v>Sat</v>
      </c>
    </row>
    <row r="201" spans="1:17" x14ac:dyDescent="0.25">
      <c r="A201" s="20">
        <v>45077</v>
      </c>
      <c r="B201" s="21">
        <v>0.62013888888888891</v>
      </c>
      <c r="C201" s="21" t="s">
        <v>10</v>
      </c>
      <c r="D201" s="18">
        <v>5</v>
      </c>
      <c r="E201" s="18">
        <v>5</v>
      </c>
      <c r="F201" s="22" t="s">
        <v>413</v>
      </c>
      <c r="G201" s="22" t="s">
        <v>22</v>
      </c>
      <c r="H201" s="23">
        <v>5.5</v>
      </c>
      <c r="I201" s="23" t="s">
        <v>454</v>
      </c>
      <c r="J201" s="18" t="s">
        <v>63</v>
      </c>
      <c r="K201" s="19">
        <v>100</v>
      </c>
      <c r="L201" s="18">
        <f>IF(Table1323[[#This Row],[Fin]]&lt;&gt;"1st","",Table1323[[#This Row],[Div]]*Table1323[[#This Row],[Lev Bet]])</f>
        <v>550</v>
      </c>
      <c r="M201" s="18">
        <f>IF(Table1323[[#This Row],[Lev Ret]]="",Table1323[[#This Row],[Lev Bet]]*-1,L201-K201)</f>
        <v>450</v>
      </c>
      <c r="N201" s="24">
        <v>100</v>
      </c>
      <c r="O201" s="24">
        <f>IF(Table1323[[#This Row],[Fin]]&lt;&gt;"1st","",Table1323[[#This Row],[Div]]*Table1323[[#This Row],[Nat Bet]])</f>
        <v>550</v>
      </c>
      <c r="P201" s="24">
        <f>IF(Table1323[[#This Row],[Lev Ret]]="",Table1323[[#This Row],[Nat Bet]]*-1,O201-N201)</f>
        <v>450</v>
      </c>
      <c r="Q201" s="18" t="str">
        <f>TEXT(Table1323[[#This Row],[Date]],"DDD")</f>
        <v>Wed</v>
      </c>
    </row>
    <row r="202" spans="1:17" x14ac:dyDescent="0.25">
      <c r="A202" s="20">
        <v>45077</v>
      </c>
      <c r="B202" s="21">
        <v>0.63194444444444442</v>
      </c>
      <c r="C202" s="21" t="s">
        <v>15</v>
      </c>
      <c r="D202" s="18">
        <v>5</v>
      </c>
      <c r="E202" s="18">
        <v>12</v>
      </c>
      <c r="F202" s="22" t="s">
        <v>53</v>
      </c>
      <c r="G202" s="22"/>
      <c r="H202" s="23"/>
      <c r="I202" s="23" t="s">
        <v>454</v>
      </c>
      <c r="J202" s="18" t="s">
        <v>65</v>
      </c>
      <c r="K202" s="19">
        <v>100</v>
      </c>
      <c r="L202" s="18" t="str">
        <f>IF(Table1323[[#This Row],[Fin]]&lt;&gt;"1st","",Table1323[[#This Row],[Div]]*Table1323[[#This Row],[Lev Bet]])</f>
        <v/>
      </c>
      <c r="M202" s="18">
        <f>IF(Table1323[[#This Row],[Lev Ret]]="",Table1323[[#This Row],[Lev Bet]]*-1,L202-K202)</f>
        <v>-100</v>
      </c>
      <c r="N202" s="24">
        <v>120</v>
      </c>
      <c r="O202" s="24" t="str">
        <f>IF(Table1323[[#This Row],[Fin]]&lt;&gt;"1st","",Table1323[[#This Row],[Div]]*Table1323[[#This Row],[Nat Bet]])</f>
        <v/>
      </c>
      <c r="P202" s="24">
        <f>IF(Table1323[[#This Row],[Lev Ret]]="",Table1323[[#This Row],[Nat Bet]]*-1,O202-N202)</f>
        <v>-120</v>
      </c>
      <c r="Q202" s="18" t="str">
        <f>TEXT(Table1323[[#This Row],[Date]],"DDD")</f>
        <v>Wed</v>
      </c>
    </row>
    <row r="203" spans="1:17" x14ac:dyDescent="0.25">
      <c r="A203" s="20">
        <v>45084</v>
      </c>
      <c r="B203" s="21">
        <v>0.59583333333333333</v>
      </c>
      <c r="C203" s="21" t="s">
        <v>10</v>
      </c>
      <c r="D203" s="18">
        <v>5</v>
      </c>
      <c r="E203" s="18">
        <v>2</v>
      </c>
      <c r="F203" s="22" t="s">
        <v>414</v>
      </c>
      <c r="G203" s="22" t="s">
        <v>24</v>
      </c>
      <c r="H203" s="23"/>
      <c r="I203" s="23" t="s">
        <v>454</v>
      </c>
      <c r="J203" s="18" t="s">
        <v>63</v>
      </c>
      <c r="K203" s="19">
        <v>100</v>
      </c>
      <c r="L203" s="18" t="str">
        <f>IF(Table1323[[#This Row],[Fin]]&lt;&gt;"1st","",Table1323[[#This Row],[Div]]*Table1323[[#This Row],[Lev Bet]])</f>
        <v/>
      </c>
      <c r="M203" s="18">
        <f>IF(Table1323[[#This Row],[Lev Ret]]="",Table1323[[#This Row],[Lev Bet]]*-1,L203-K203)</f>
        <v>-100</v>
      </c>
      <c r="N203" s="24">
        <v>100</v>
      </c>
      <c r="O203" s="24" t="str">
        <f>IF(Table1323[[#This Row],[Fin]]&lt;&gt;"1st","",Table1323[[#This Row],[Div]]*Table1323[[#This Row],[Nat Bet]])</f>
        <v/>
      </c>
      <c r="P203" s="24">
        <f>IF(Table1323[[#This Row],[Lev Ret]]="",Table1323[[#This Row],[Nat Bet]]*-1,O203-N203)</f>
        <v>-100</v>
      </c>
      <c r="Q203" s="18" t="str">
        <f>TEXT(Table1323[[#This Row],[Date]],"DDD")</f>
        <v>Wed</v>
      </c>
    </row>
    <row r="204" spans="1:17" x14ac:dyDescent="0.25">
      <c r="A204" s="20">
        <v>45084</v>
      </c>
      <c r="B204" s="21">
        <v>0.64444444444444449</v>
      </c>
      <c r="C204" s="21" t="s">
        <v>10</v>
      </c>
      <c r="D204" s="18">
        <v>7</v>
      </c>
      <c r="E204" s="18">
        <v>12</v>
      </c>
      <c r="F204" s="22" t="s">
        <v>54</v>
      </c>
      <c r="G204" s="22" t="s">
        <v>24</v>
      </c>
      <c r="H204" s="23"/>
      <c r="I204" s="23" t="s">
        <v>454</v>
      </c>
      <c r="J204" s="18" t="s">
        <v>63</v>
      </c>
      <c r="K204" s="19">
        <v>100</v>
      </c>
      <c r="L204" s="18" t="str">
        <f>IF(Table1323[[#This Row],[Fin]]&lt;&gt;"1st","",Table1323[[#This Row],[Div]]*Table1323[[#This Row],[Lev Bet]])</f>
        <v/>
      </c>
      <c r="M204" s="18">
        <f>IF(Table1323[[#This Row],[Lev Ret]]="",Table1323[[#This Row],[Lev Bet]]*-1,L204-K204)</f>
        <v>-100</v>
      </c>
      <c r="N204" s="24">
        <v>100</v>
      </c>
      <c r="O204" s="24" t="str">
        <f>IF(Table1323[[#This Row],[Fin]]&lt;&gt;"1st","",Table1323[[#This Row],[Div]]*Table1323[[#This Row],[Nat Bet]])</f>
        <v/>
      </c>
      <c r="P204" s="24">
        <f>IF(Table1323[[#This Row],[Lev Ret]]="",Table1323[[#This Row],[Nat Bet]]*-1,O204-N204)</f>
        <v>-100</v>
      </c>
      <c r="Q204" s="18" t="str">
        <f>TEXT(Table1323[[#This Row],[Date]],"DDD")</f>
        <v>Wed</v>
      </c>
    </row>
    <row r="205" spans="1:17" x14ac:dyDescent="0.25">
      <c r="A205" s="20">
        <v>45087</v>
      </c>
      <c r="B205" s="21">
        <v>0.62847222222222221</v>
      </c>
      <c r="C205" s="21" t="s">
        <v>14</v>
      </c>
      <c r="D205" s="18">
        <v>8</v>
      </c>
      <c r="E205" s="18">
        <v>5</v>
      </c>
      <c r="F205" s="22" t="s">
        <v>25</v>
      </c>
      <c r="G205" s="22"/>
      <c r="H205" s="23"/>
      <c r="I205" s="23" t="s">
        <v>454</v>
      </c>
      <c r="J205" s="18" t="s">
        <v>65</v>
      </c>
      <c r="K205" s="19">
        <v>100</v>
      </c>
      <c r="L205" s="18" t="str">
        <f>IF(Table1323[[#This Row],[Fin]]&lt;&gt;"1st","",Table1323[[#This Row],[Div]]*Table1323[[#This Row],[Lev Bet]])</f>
        <v/>
      </c>
      <c r="M205" s="18">
        <f>IF(Table1323[[#This Row],[Lev Ret]]="",Table1323[[#This Row],[Lev Bet]]*-1,L205-K205)</f>
        <v>-100</v>
      </c>
      <c r="N205" s="24">
        <v>140</v>
      </c>
      <c r="O205" s="24" t="str">
        <f>IF(Table1323[[#This Row],[Fin]]&lt;&gt;"1st","",Table1323[[#This Row],[Div]]*Table1323[[#This Row],[Nat Bet]])</f>
        <v/>
      </c>
      <c r="P205" s="24">
        <f>IF(Table1323[[#This Row],[Lev Ret]]="",Table1323[[#This Row],[Nat Bet]]*-1,O205-N205)</f>
        <v>-140</v>
      </c>
      <c r="Q205" s="18" t="str">
        <f>TEXT(Table1323[[#This Row],[Date]],"DDD")</f>
        <v>Sat</v>
      </c>
    </row>
    <row r="206" spans="1:17" x14ac:dyDescent="0.25">
      <c r="A206" s="20">
        <v>45087</v>
      </c>
      <c r="B206" s="21">
        <v>0.68055555555555547</v>
      </c>
      <c r="C206" s="21" t="s">
        <v>14</v>
      </c>
      <c r="D206" s="18">
        <v>10</v>
      </c>
      <c r="E206" s="18">
        <v>4</v>
      </c>
      <c r="F206" s="22" t="s">
        <v>52</v>
      </c>
      <c r="G206" s="22" t="s">
        <v>24</v>
      </c>
      <c r="H206" s="23"/>
      <c r="I206" s="23" t="s">
        <v>454</v>
      </c>
      <c r="J206" s="18" t="s">
        <v>65</v>
      </c>
      <c r="K206" s="19">
        <v>100</v>
      </c>
      <c r="L206" s="18" t="str">
        <f>IF(Table1323[[#This Row],[Fin]]&lt;&gt;"1st","",Table1323[[#This Row],[Div]]*Table1323[[#This Row],[Lev Bet]])</f>
        <v/>
      </c>
      <c r="M206" s="18">
        <f>IF(Table1323[[#This Row],[Lev Ret]]="",Table1323[[#This Row],[Lev Bet]]*-1,L206-K206)</f>
        <v>-100</v>
      </c>
      <c r="N206" s="24">
        <v>140</v>
      </c>
      <c r="O206" s="24" t="str">
        <f>IF(Table1323[[#This Row],[Fin]]&lt;&gt;"1st","",Table1323[[#This Row],[Div]]*Table1323[[#This Row],[Nat Bet]])</f>
        <v/>
      </c>
      <c r="P206" s="24">
        <f>IF(Table1323[[#This Row],[Lev Ret]]="",Table1323[[#This Row],[Nat Bet]]*-1,O206-N206)</f>
        <v>-140</v>
      </c>
      <c r="Q206" s="18" t="str">
        <f>TEXT(Table1323[[#This Row],[Date]],"DDD")</f>
        <v>Sat</v>
      </c>
    </row>
    <row r="207" spans="1:17" x14ac:dyDescent="0.25">
      <c r="A207" s="20">
        <v>45091</v>
      </c>
      <c r="B207" s="21">
        <v>0.59027777777777779</v>
      </c>
      <c r="C207" s="21" t="s">
        <v>16</v>
      </c>
      <c r="D207" s="18">
        <v>4</v>
      </c>
      <c r="E207" s="18">
        <v>5</v>
      </c>
      <c r="F207" s="22" t="s">
        <v>56</v>
      </c>
      <c r="G207" s="22" t="s">
        <v>22</v>
      </c>
      <c r="H207" s="23">
        <v>5.5</v>
      </c>
      <c r="I207" s="23" t="s">
        <v>454</v>
      </c>
      <c r="J207" s="18" t="s">
        <v>64</v>
      </c>
      <c r="K207" s="19">
        <v>100</v>
      </c>
      <c r="L207" s="18">
        <f>IF(Table1323[[#This Row],[Fin]]&lt;&gt;"1st","",Table1323[[#This Row],[Div]]*Table1323[[#This Row],[Lev Bet]])</f>
        <v>550</v>
      </c>
      <c r="M207" s="18">
        <f>IF(Table1323[[#This Row],[Lev Ret]]="",Table1323[[#This Row],[Lev Bet]]*-1,L207-K207)</f>
        <v>450</v>
      </c>
      <c r="N207" s="24">
        <v>110</v>
      </c>
      <c r="O207" s="24">
        <f>IF(Table1323[[#This Row],[Fin]]&lt;&gt;"1st","",Table1323[[#This Row],[Div]]*Table1323[[#This Row],[Nat Bet]])</f>
        <v>605</v>
      </c>
      <c r="P207" s="24">
        <f>IF(Table1323[[#This Row],[Lev Ret]]="",Table1323[[#This Row],[Nat Bet]]*-1,O207-N207)</f>
        <v>495</v>
      </c>
      <c r="Q207" s="18" t="str">
        <f>TEXT(Table1323[[#This Row],[Date]],"DDD")</f>
        <v>Wed</v>
      </c>
    </row>
    <row r="208" spans="1:17" x14ac:dyDescent="0.25">
      <c r="A208" s="20">
        <v>45091</v>
      </c>
      <c r="B208" s="21">
        <v>0.63888888888888895</v>
      </c>
      <c r="C208" s="21" t="s">
        <v>16</v>
      </c>
      <c r="D208" s="18">
        <v>6</v>
      </c>
      <c r="E208" s="18">
        <v>2</v>
      </c>
      <c r="F208" s="22" t="s">
        <v>28</v>
      </c>
      <c r="G208" s="22" t="s">
        <v>22</v>
      </c>
      <c r="H208" s="23">
        <v>4.5999999999999996</v>
      </c>
      <c r="I208" s="23" t="s">
        <v>454</v>
      </c>
      <c r="J208" s="18" t="s">
        <v>64</v>
      </c>
      <c r="K208" s="19">
        <v>100</v>
      </c>
      <c r="L208" s="18">
        <f>IF(Table1323[[#This Row],[Fin]]&lt;&gt;"1st","",Table1323[[#This Row],[Div]]*Table1323[[#This Row],[Lev Bet]])</f>
        <v>459.99999999999994</v>
      </c>
      <c r="M208" s="18">
        <f>IF(Table1323[[#This Row],[Lev Ret]]="",Table1323[[#This Row],[Lev Bet]]*-1,L208-K208)</f>
        <v>359.99999999999994</v>
      </c>
      <c r="N208" s="24">
        <v>110</v>
      </c>
      <c r="O208" s="24">
        <f>IF(Table1323[[#This Row],[Fin]]&lt;&gt;"1st","",Table1323[[#This Row],[Div]]*Table1323[[#This Row],[Nat Bet]])</f>
        <v>505.99999999999994</v>
      </c>
      <c r="P208" s="24">
        <f>IF(Table1323[[#This Row],[Lev Ret]]="",Table1323[[#This Row],[Nat Bet]]*-1,O208-N208)</f>
        <v>395.99999999999994</v>
      </c>
      <c r="Q208" s="18" t="str">
        <f>TEXT(Table1323[[#This Row],[Date]],"DDD")</f>
        <v>Wed</v>
      </c>
    </row>
    <row r="209" spans="1:17" x14ac:dyDescent="0.25">
      <c r="A209" s="20">
        <v>45091</v>
      </c>
      <c r="B209" s="21">
        <v>0.66875000000000007</v>
      </c>
      <c r="C209" s="21" t="s">
        <v>10</v>
      </c>
      <c r="D209" s="18">
        <v>7</v>
      </c>
      <c r="E209" s="18">
        <v>13</v>
      </c>
      <c r="F209" s="22" t="s">
        <v>415</v>
      </c>
      <c r="G209" s="22" t="s">
        <v>22</v>
      </c>
      <c r="H209" s="23">
        <v>4.3</v>
      </c>
      <c r="I209" s="23" t="s">
        <v>454</v>
      </c>
      <c r="J209" s="18" t="s">
        <v>63</v>
      </c>
      <c r="K209" s="19">
        <v>100</v>
      </c>
      <c r="L209" s="18">
        <f>IF(Table1323[[#This Row],[Fin]]&lt;&gt;"1st","",Table1323[[#This Row],[Div]]*Table1323[[#This Row],[Lev Bet]])</f>
        <v>430</v>
      </c>
      <c r="M209" s="18">
        <f>IF(Table1323[[#This Row],[Lev Ret]]="",Table1323[[#This Row],[Lev Bet]]*-1,L209-K209)</f>
        <v>330</v>
      </c>
      <c r="N209" s="24">
        <v>100</v>
      </c>
      <c r="O209" s="24">
        <f>IF(Table1323[[#This Row],[Fin]]&lt;&gt;"1st","",Table1323[[#This Row],[Div]]*Table1323[[#This Row],[Nat Bet]])</f>
        <v>430</v>
      </c>
      <c r="P209" s="24">
        <f>IF(Table1323[[#This Row],[Lev Ret]]="",Table1323[[#This Row],[Nat Bet]]*-1,O209-N209)</f>
        <v>330</v>
      </c>
      <c r="Q209" s="18" t="str">
        <f>TEXT(Table1323[[#This Row],[Date]],"DDD")</f>
        <v>Wed</v>
      </c>
    </row>
    <row r="210" spans="1:17" x14ac:dyDescent="0.25">
      <c r="A210" s="20">
        <v>45094</v>
      </c>
      <c r="B210" s="21">
        <v>0.56597222222222221</v>
      </c>
      <c r="C210" s="21" t="s">
        <v>11</v>
      </c>
      <c r="D210" s="18">
        <v>4</v>
      </c>
      <c r="E210" s="18">
        <v>7</v>
      </c>
      <c r="F210" s="22" t="s">
        <v>57</v>
      </c>
      <c r="G210" s="22" t="s">
        <v>22</v>
      </c>
      <c r="H210" s="23">
        <v>2.7</v>
      </c>
      <c r="I210" s="23" t="s">
        <v>454</v>
      </c>
      <c r="J210" s="18" t="s">
        <v>64</v>
      </c>
      <c r="K210" s="19">
        <v>100</v>
      </c>
      <c r="L210" s="18">
        <f>IF(Table1323[[#This Row],[Fin]]&lt;&gt;"1st","",Table1323[[#This Row],[Div]]*Table1323[[#This Row],[Lev Bet]])</f>
        <v>270</v>
      </c>
      <c r="M210" s="18">
        <f>IF(Table1323[[#This Row],[Lev Ret]]="",Table1323[[#This Row],[Lev Bet]]*-1,L210-K210)</f>
        <v>170</v>
      </c>
      <c r="N210" s="24">
        <v>140</v>
      </c>
      <c r="O210" s="24">
        <f>IF(Table1323[[#This Row],[Fin]]&lt;&gt;"1st","",Table1323[[#This Row],[Div]]*Table1323[[#This Row],[Nat Bet]])</f>
        <v>378</v>
      </c>
      <c r="P210" s="24">
        <f>IF(Table1323[[#This Row],[Lev Ret]]="",Table1323[[#This Row],[Nat Bet]]*-1,O210-N210)</f>
        <v>238</v>
      </c>
      <c r="Q210" s="18" t="str">
        <f>TEXT(Table1323[[#This Row],[Date]],"DDD")</f>
        <v>Sat</v>
      </c>
    </row>
    <row r="211" spans="1:17" x14ac:dyDescent="0.25">
      <c r="A211" s="20">
        <v>45094</v>
      </c>
      <c r="B211" s="21">
        <v>0.59027777777777779</v>
      </c>
      <c r="C211" s="21" t="s">
        <v>11</v>
      </c>
      <c r="D211" s="18">
        <v>5</v>
      </c>
      <c r="E211" s="18">
        <v>9</v>
      </c>
      <c r="F211" s="22" t="s">
        <v>58</v>
      </c>
      <c r="G211" s="22" t="s">
        <v>24</v>
      </c>
      <c r="H211" s="23"/>
      <c r="I211" s="23" t="s">
        <v>454</v>
      </c>
      <c r="J211" s="18" t="s">
        <v>64</v>
      </c>
      <c r="K211" s="19">
        <v>100</v>
      </c>
      <c r="L211" s="18" t="str">
        <f>IF(Table1323[[#This Row],[Fin]]&lt;&gt;"1st","",Table1323[[#This Row],[Div]]*Table1323[[#This Row],[Lev Bet]])</f>
        <v/>
      </c>
      <c r="M211" s="18">
        <f>IF(Table1323[[#This Row],[Lev Ret]]="",Table1323[[#This Row],[Lev Bet]]*-1,L211-K211)</f>
        <v>-100</v>
      </c>
      <c r="N211" s="24">
        <v>150</v>
      </c>
      <c r="O211" s="24" t="str">
        <f>IF(Table1323[[#This Row],[Fin]]&lt;&gt;"1st","",Table1323[[#This Row],[Div]]*Table1323[[#This Row],[Nat Bet]])</f>
        <v/>
      </c>
      <c r="P211" s="24">
        <f>IF(Table1323[[#This Row],[Lev Ret]]="",Table1323[[#This Row],[Nat Bet]]*-1,O211-N211)</f>
        <v>-150</v>
      </c>
      <c r="Q211" s="18" t="str">
        <f>TEXT(Table1323[[#This Row],[Date]],"DDD")</f>
        <v>Sat</v>
      </c>
    </row>
    <row r="212" spans="1:17" x14ac:dyDescent="0.25">
      <c r="A212" s="20">
        <v>45094</v>
      </c>
      <c r="B212" s="21">
        <v>0.65625</v>
      </c>
      <c r="C212" s="21" t="s">
        <v>12</v>
      </c>
      <c r="D212" s="18">
        <v>9</v>
      </c>
      <c r="E212" s="18">
        <v>4</v>
      </c>
      <c r="F212" s="22" t="s">
        <v>59</v>
      </c>
      <c r="G212" s="22"/>
      <c r="H212" s="23"/>
      <c r="I212" s="23" t="s">
        <v>454</v>
      </c>
      <c r="J212" s="18" t="s">
        <v>65</v>
      </c>
      <c r="K212" s="19">
        <v>100</v>
      </c>
      <c r="L212" s="18" t="str">
        <f>IF(Table1323[[#This Row],[Fin]]&lt;&gt;"1st","",Table1323[[#This Row],[Div]]*Table1323[[#This Row],[Lev Bet]])</f>
        <v/>
      </c>
      <c r="M212" s="18">
        <f>IF(Table1323[[#This Row],[Lev Ret]]="",Table1323[[#This Row],[Lev Bet]]*-1,L212-K212)</f>
        <v>-100</v>
      </c>
      <c r="N212" s="24">
        <v>140</v>
      </c>
      <c r="O212" s="24" t="str">
        <f>IF(Table1323[[#This Row],[Fin]]&lt;&gt;"1st","",Table1323[[#This Row],[Div]]*Table1323[[#This Row],[Nat Bet]])</f>
        <v/>
      </c>
      <c r="P212" s="24">
        <f>IF(Table1323[[#This Row],[Lev Ret]]="",Table1323[[#This Row],[Nat Bet]]*-1,O212-N212)</f>
        <v>-140</v>
      </c>
      <c r="Q212" s="18" t="str">
        <f>TEXT(Table1323[[#This Row],[Date]],"DDD")</f>
        <v>Sat</v>
      </c>
    </row>
    <row r="213" spans="1:17" x14ac:dyDescent="0.25">
      <c r="A213" s="20">
        <v>45098</v>
      </c>
      <c r="B213" s="21">
        <v>0.62013888888888891</v>
      </c>
      <c r="C213" s="21" t="s">
        <v>10</v>
      </c>
      <c r="D213" s="18">
        <v>6</v>
      </c>
      <c r="E213" s="18">
        <v>8</v>
      </c>
      <c r="F213" s="22" t="s">
        <v>67</v>
      </c>
      <c r="G213" s="22"/>
      <c r="H213" s="23"/>
      <c r="I213" s="23" t="s">
        <v>454</v>
      </c>
      <c r="J213" s="18" t="s">
        <v>63</v>
      </c>
      <c r="K213" s="19">
        <v>100</v>
      </c>
      <c r="L213" s="18" t="str">
        <f>IF(Table1323[[#This Row],[Fin]]&lt;&gt;"1st","",Table1323[[#This Row],[Div]]*Table1323[[#This Row],[Lev Bet]])</f>
        <v/>
      </c>
      <c r="M213" s="18">
        <f>IF(Table1323[[#This Row],[Lev Ret]]="",Table1323[[#This Row],[Lev Bet]]*-1,L213-K213)</f>
        <v>-100</v>
      </c>
      <c r="N213" s="24">
        <v>100</v>
      </c>
      <c r="O213" s="24" t="str">
        <f>IF(Table1323[[#This Row],[Fin]]&lt;&gt;"1st","",Table1323[[#This Row],[Div]]*Table1323[[#This Row],[Nat Bet]])</f>
        <v/>
      </c>
      <c r="P213" s="24">
        <f>IF(Table1323[[#This Row],[Lev Ret]]="",Table1323[[#This Row],[Nat Bet]]*-1,O213-N213)</f>
        <v>-100</v>
      </c>
      <c r="Q213" s="18" t="str">
        <f>TEXT(Table1323[[#This Row],[Date]],"DDD")</f>
        <v>Wed</v>
      </c>
    </row>
    <row r="214" spans="1:17" x14ac:dyDescent="0.25">
      <c r="A214" s="20">
        <v>45101</v>
      </c>
      <c r="B214" s="21">
        <v>0.62847222222222221</v>
      </c>
      <c r="C214" s="21" t="s">
        <v>14</v>
      </c>
      <c r="D214" s="18">
        <v>8</v>
      </c>
      <c r="E214" s="18">
        <v>10</v>
      </c>
      <c r="F214" s="22" t="s">
        <v>416</v>
      </c>
      <c r="G214" s="22" t="s">
        <v>22</v>
      </c>
      <c r="H214" s="23">
        <v>10.7</v>
      </c>
      <c r="I214" s="23" t="s">
        <v>454</v>
      </c>
      <c r="J214" s="18" t="s">
        <v>65</v>
      </c>
      <c r="K214" s="19">
        <v>100</v>
      </c>
      <c r="L214" s="18">
        <f>IF(Table1323[[#This Row],[Fin]]&lt;&gt;"1st","",Table1323[[#This Row],[Div]]*Table1323[[#This Row],[Lev Bet]])</f>
        <v>1070</v>
      </c>
      <c r="M214" s="18">
        <f>IF(Table1323[[#This Row],[Lev Ret]]="",Table1323[[#This Row],[Lev Bet]]*-1,L214-K214)</f>
        <v>970</v>
      </c>
      <c r="N214" s="24">
        <v>140</v>
      </c>
      <c r="O214" s="24">
        <f>IF(Table1323[[#This Row],[Fin]]&lt;&gt;"1st","",Table1323[[#This Row],[Div]]*Table1323[[#This Row],[Nat Bet]])</f>
        <v>1498</v>
      </c>
      <c r="P214" s="24">
        <f>IF(Table1323[[#This Row],[Lev Ret]]="",Table1323[[#This Row],[Nat Bet]]*-1,O214-N214)</f>
        <v>1358</v>
      </c>
      <c r="Q214" s="18" t="str">
        <f>TEXT(Table1323[[#This Row],[Date]],"DDD")</f>
        <v>Sat</v>
      </c>
    </row>
    <row r="215" spans="1:17" x14ac:dyDescent="0.25">
      <c r="A215" s="20">
        <v>45105</v>
      </c>
      <c r="B215" s="21">
        <v>0.58333333333333337</v>
      </c>
      <c r="C215" s="21" t="s">
        <v>15</v>
      </c>
      <c r="D215" s="18">
        <v>3</v>
      </c>
      <c r="E215" s="18">
        <v>9</v>
      </c>
      <c r="F215" s="22" t="s">
        <v>70</v>
      </c>
      <c r="G215" s="22"/>
      <c r="H215" s="23"/>
      <c r="I215" s="23" t="s">
        <v>454</v>
      </c>
      <c r="J215" s="18" t="s">
        <v>65</v>
      </c>
      <c r="K215" s="19">
        <v>100</v>
      </c>
      <c r="L215" s="18" t="str">
        <f>IF(Table1323[[#This Row],[Fin]]&lt;&gt;"1st","",Table1323[[#This Row],[Div]]*Table1323[[#This Row],[Lev Bet]])</f>
        <v/>
      </c>
      <c r="M215" s="18">
        <f>IF(Table1323[[#This Row],[Lev Ret]]="",Table1323[[#This Row],[Lev Bet]]*-1,L215-K215)</f>
        <v>-100</v>
      </c>
      <c r="N215" s="24">
        <v>120</v>
      </c>
      <c r="O215" s="24" t="str">
        <f>IF(Table1323[[#This Row],[Fin]]&lt;&gt;"1st","",Table1323[[#This Row],[Div]]*Table1323[[#This Row],[Nat Bet]])</f>
        <v/>
      </c>
      <c r="P215" s="24">
        <f>IF(Table1323[[#This Row],[Lev Ret]]="",Table1323[[#This Row],[Nat Bet]]*-1,O215-N215)</f>
        <v>-120</v>
      </c>
      <c r="Q215" s="18" t="str">
        <f>TEXT(Table1323[[#This Row],[Date]],"DDD")</f>
        <v>Wed</v>
      </c>
    </row>
    <row r="216" spans="1:17" x14ac:dyDescent="0.25">
      <c r="A216" s="20">
        <v>45105</v>
      </c>
      <c r="B216" s="21">
        <v>0.62013888888888891</v>
      </c>
      <c r="C216" s="21" t="s">
        <v>13</v>
      </c>
      <c r="D216" s="18">
        <v>5</v>
      </c>
      <c r="E216" s="18">
        <v>6</v>
      </c>
      <c r="F216" s="22" t="s">
        <v>71</v>
      </c>
      <c r="G216" s="22"/>
      <c r="H216" s="23"/>
      <c r="I216" s="23" t="s">
        <v>454</v>
      </c>
      <c r="J216" s="18" t="s">
        <v>63</v>
      </c>
      <c r="K216" s="19">
        <v>100</v>
      </c>
      <c r="L216" s="18" t="str">
        <f>IF(Table1323[[#This Row],[Fin]]&lt;&gt;"1st","",Table1323[[#This Row],[Div]]*Table1323[[#This Row],[Lev Bet]])</f>
        <v/>
      </c>
      <c r="M216" s="18">
        <f>IF(Table1323[[#This Row],[Lev Ret]]="",Table1323[[#This Row],[Lev Bet]]*-1,L216-K216)</f>
        <v>-100</v>
      </c>
      <c r="N216" s="24">
        <v>100</v>
      </c>
      <c r="O216" s="24" t="str">
        <f>IF(Table1323[[#This Row],[Fin]]&lt;&gt;"1st","",Table1323[[#This Row],[Div]]*Table1323[[#This Row],[Nat Bet]])</f>
        <v/>
      </c>
      <c r="P216" s="24">
        <f>IF(Table1323[[#This Row],[Lev Ret]]="",Table1323[[#This Row],[Nat Bet]]*-1,O216-N216)</f>
        <v>-100</v>
      </c>
      <c r="Q216" s="18" t="str">
        <f>TEXT(Table1323[[#This Row],[Date]],"DDD")</f>
        <v>Wed</v>
      </c>
    </row>
    <row r="217" spans="1:17" x14ac:dyDescent="0.25">
      <c r="A217" s="20">
        <v>45108</v>
      </c>
      <c r="B217" s="21">
        <v>0.4826388888888889</v>
      </c>
      <c r="C217" s="21" t="s">
        <v>12</v>
      </c>
      <c r="D217" s="18">
        <v>2</v>
      </c>
      <c r="E217" s="18">
        <v>1</v>
      </c>
      <c r="F217" s="22" t="s">
        <v>48</v>
      </c>
      <c r="G217" s="22" t="s">
        <v>22</v>
      </c>
      <c r="H217" s="23">
        <v>1.8</v>
      </c>
      <c r="I217" s="23" t="s">
        <v>454</v>
      </c>
      <c r="J217" s="18" t="s">
        <v>65</v>
      </c>
      <c r="K217" s="19">
        <v>100</v>
      </c>
      <c r="L217" s="18">
        <f>IF(Table1323[[#This Row],[Fin]]&lt;&gt;"1st","",Table1323[[#This Row],[Div]]*Table1323[[#This Row],[Lev Bet]])</f>
        <v>180</v>
      </c>
      <c r="M217" s="18">
        <f>IF(Table1323[[#This Row],[Lev Ret]]="",Table1323[[#This Row],[Lev Bet]]*-1,L217-K217)</f>
        <v>80</v>
      </c>
      <c r="N217" s="24">
        <v>140</v>
      </c>
      <c r="O217" s="24">
        <f>IF(Table1323[[#This Row],[Fin]]&lt;&gt;"1st","",Table1323[[#This Row],[Div]]*Table1323[[#This Row],[Nat Bet]])</f>
        <v>252</v>
      </c>
      <c r="P217" s="24">
        <f>IF(Table1323[[#This Row],[Lev Ret]]="",Table1323[[#This Row],[Nat Bet]]*-1,O217-N217)</f>
        <v>112</v>
      </c>
      <c r="Q217" s="18" t="str">
        <f>TEXT(Table1323[[#This Row],[Date]],"DDD")</f>
        <v>Sat</v>
      </c>
    </row>
    <row r="218" spans="1:17" x14ac:dyDescent="0.25">
      <c r="A218" s="20">
        <v>45108</v>
      </c>
      <c r="B218" s="21">
        <v>0.51736111111111105</v>
      </c>
      <c r="C218" s="21" t="s">
        <v>11</v>
      </c>
      <c r="D218" s="18">
        <v>2</v>
      </c>
      <c r="E218" s="18">
        <v>1</v>
      </c>
      <c r="F218" s="22" t="s">
        <v>72</v>
      </c>
      <c r="G218" s="22" t="s">
        <v>22</v>
      </c>
      <c r="H218" s="23">
        <v>4.2</v>
      </c>
      <c r="I218" s="23" t="s">
        <v>454</v>
      </c>
      <c r="J218" s="18" t="s">
        <v>64</v>
      </c>
      <c r="K218" s="19">
        <v>100</v>
      </c>
      <c r="L218" s="18">
        <f>IF(Table1323[[#This Row],[Fin]]&lt;&gt;"1st","",Table1323[[#This Row],[Div]]*Table1323[[#This Row],[Lev Bet]])</f>
        <v>420</v>
      </c>
      <c r="M218" s="18">
        <f>IF(Table1323[[#This Row],[Lev Ret]]="",Table1323[[#This Row],[Lev Bet]]*-1,L218-K218)</f>
        <v>320</v>
      </c>
      <c r="N218" s="24">
        <v>140</v>
      </c>
      <c r="O218" s="24">
        <f>IF(Table1323[[#This Row],[Fin]]&lt;&gt;"1st","",Table1323[[#This Row],[Div]]*Table1323[[#This Row],[Nat Bet]])</f>
        <v>588</v>
      </c>
      <c r="P218" s="24">
        <f>IF(Table1323[[#This Row],[Lev Ret]]="",Table1323[[#This Row],[Nat Bet]]*-1,O218-N218)</f>
        <v>448</v>
      </c>
      <c r="Q218" s="18" t="str">
        <f>TEXT(Table1323[[#This Row],[Date]],"DDD")</f>
        <v>Sat</v>
      </c>
    </row>
    <row r="219" spans="1:17" x14ac:dyDescent="0.25">
      <c r="A219" s="20">
        <v>45112</v>
      </c>
      <c r="B219" s="21">
        <v>0.54166666666666663</v>
      </c>
      <c r="C219" s="21" t="s">
        <v>17</v>
      </c>
      <c r="D219" s="18">
        <v>2</v>
      </c>
      <c r="E219" s="18">
        <v>2</v>
      </c>
      <c r="F219" s="22" t="s">
        <v>77</v>
      </c>
      <c r="G219" s="22" t="s">
        <v>24</v>
      </c>
      <c r="H219" s="23"/>
      <c r="I219" s="23" t="s">
        <v>454</v>
      </c>
      <c r="J219" s="18" t="s">
        <v>64</v>
      </c>
      <c r="K219" s="19">
        <v>100</v>
      </c>
      <c r="L219" s="18" t="str">
        <f>IF(Table1323[[#This Row],[Fin]]&lt;&gt;"1st","",Table1323[[#This Row],[Div]]*Table1323[[#This Row],[Lev Bet]])</f>
        <v/>
      </c>
      <c r="M219" s="18">
        <f>IF(Table1323[[#This Row],[Lev Ret]]="",Table1323[[#This Row],[Lev Bet]]*-1,L219-K219)</f>
        <v>-100</v>
      </c>
      <c r="N219" s="24">
        <v>110</v>
      </c>
      <c r="O219" s="24" t="str">
        <f>IF(Table1323[[#This Row],[Fin]]&lt;&gt;"1st","",Table1323[[#This Row],[Div]]*Table1323[[#This Row],[Nat Bet]])</f>
        <v/>
      </c>
      <c r="P219" s="24">
        <f>IF(Table1323[[#This Row],[Lev Ret]]="",Table1323[[#This Row],[Nat Bet]]*-1,O219-N219)</f>
        <v>-110</v>
      </c>
      <c r="Q219" s="18" t="str">
        <f>TEXT(Table1323[[#This Row],[Date]],"DDD")</f>
        <v>Wed</v>
      </c>
    </row>
    <row r="220" spans="1:17" x14ac:dyDescent="0.25">
      <c r="A220" s="20">
        <v>45112</v>
      </c>
      <c r="B220" s="21">
        <v>0.59027777777777779</v>
      </c>
      <c r="C220" s="21" t="s">
        <v>17</v>
      </c>
      <c r="D220" s="18">
        <v>4</v>
      </c>
      <c r="E220" s="18">
        <v>3</v>
      </c>
      <c r="F220" s="22" t="s">
        <v>78</v>
      </c>
      <c r="G220" s="22" t="s">
        <v>24</v>
      </c>
      <c r="H220" s="23"/>
      <c r="I220" s="23" t="s">
        <v>454</v>
      </c>
      <c r="J220" s="18" t="s">
        <v>64</v>
      </c>
      <c r="K220" s="19">
        <v>100</v>
      </c>
      <c r="L220" s="18" t="str">
        <f>IF(Table1323[[#This Row],[Fin]]&lt;&gt;"1st","",Table1323[[#This Row],[Div]]*Table1323[[#This Row],[Lev Bet]])</f>
        <v/>
      </c>
      <c r="M220" s="18">
        <f>IF(Table1323[[#This Row],[Lev Ret]]="",Table1323[[#This Row],[Lev Bet]]*-1,L220-K220)</f>
        <v>-100</v>
      </c>
      <c r="N220" s="24">
        <v>110</v>
      </c>
      <c r="O220" s="24" t="str">
        <f>IF(Table1323[[#This Row],[Fin]]&lt;&gt;"1st","",Table1323[[#This Row],[Div]]*Table1323[[#This Row],[Nat Bet]])</f>
        <v/>
      </c>
      <c r="P220" s="24">
        <f>IF(Table1323[[#This Row],[Lev Ret]]="",Table1323[[#This Row],[Nat Bet]]*-1,O220-N220)</f>
        <v>-110</v>
      </c>
      <c r="Q220" s="18" t="str">
        <f>TEXT(Table1323[[#This Row],[Date]],"DDD")</f>
        <v>Wed</v>
      </c>
    </row>
    <row r="221" spans="1:17" x14ac:dyDescent="0.25">
      <c r="A221" s="20">
        <v>45112</v>
      </c>
      <c r="B221" s="21">
        <v>0.61458333333333337</v>
      </c>
      <c r="C221" s="21" t="s">
        <v>17</v>
      </c>
      <c r="D221" s="18">
        <v>5</v>
      </c>
      <c r="E221" s="18">
        <v>5</v>
      </c>
      <c r="F221" s="22" t="s">
        <v>73</v>
      </c>
      <c r="G221" s="22"/>
      <c r="H221" s="23"/>
      <c r="I221" s="23" t="s">
        <v>454</v>
      </c>
      <c r="J221" s="18" t="s">
        <v>64</v>
      </c>
      <c r="K221" s="19">
        <v>100</v>
      </c>
      <c r="L221" s="18" t="str">
        <f>IF(Table1323[[#This Row],[Fin]]&lt;&gt;"1st","",Table1323[[#This Row],[Div]]*Table1323[[#This Row],[Lev Bet]])</f>
        <v/>
      </c>
      <c r="M221" s="18">
        <f>IF(Table1323[[#This Row],[Lev Ret]]="",Table1323[[#This Row],[Lev Bet]]*-1,L221-K221)</f>
        <v>-100</v>
      </c>
      <c r="N221" s="24">
        <v>110</v>
      </c>
      <c r="O221" s="24" t="str">
        <f>IF(Table1323[[#This Row],[Fin]]&lt;&gt;"1st","",Table1323[[#This Row],[Div]]*Table1323[[#This Row],[Nat Bet]])</f>
        <v/>
      </c>
      <c r="P221" s="24">
        <f>IF(Table1323[[#This Row],[Lev Ret]]="",Table1323[[#This Row],[Nat Bet]]*-1,O221-N221)</f>
        <v>-110</v>
      </c>
      <c r="Q221" s="18" t="str">
        <f>TEXT(Table1323[[#This Row],[Date]],"DDD")</f>
        <v>Wed</v>
      </c>
    </row>
    <row r="222" spans="1:17" x14ac:dyDescent="0.25">
      <c r="A222" s="20">
        <v>45112</v>
      </c>
      <c r="B222" s="21">
        <v>0.66875000000000007</v>
      </c>
      <c r="C222" s="21" t="s">
        <v>13</v>
      </c>
      <c r="D222" s="18">
        <v>7</v>
      </c>
      <c r="E222" s="18">
        <v>15</v>
      </c>
      <c r="F222" s="22" t="s">
        <v>54</v>
      </c>
      <c r="G222" s="22" t="s">
        <v>22</v>
      </c>
      <c r="H222" s="23">
        <v>1.75</v>
      </c>
      <c r="I222" s="23" t="s">
        <v>454</v>
      </c>
      <c r="J222" s="18" t="s">
        <v>63</v>
      </c>
      <c r="K222" s="19">
        <v>100</v>
      </c>
      <c r="L222" s="18">
        <f>IF(Table1323[[#This Row],[Fin]]&lt;&gt;"1st","",Table1323[[#This Row],[Div]]*Table1323[[#This Row],[Lev Bet]])</f>
        <v>175</v>
      </c>
      <c r="M222" s="18">
        <f>IF(Table1323[[#This Row],[Lev Ret]]="",Table1323[[#This Row],[Lev Bet]]*-1,L222-K222)</f>
        <v>75</v>
      </c>
      <c r="N222" s="24">
        <v>100</v>
      </c>
      <c r="O222" s="24">
        <f>IF(Table1323[[#This Row],[Fin]]&lt;&gt;"1st","",Table1323[[#This Row],[Div]]*Table1323[[#This Row],[Nat Bet]])</f>
        <v>175</v>
      </c>
      <c r="P222" s="24">
        <f>IF(Table1323[[#This Row],[Lev Ret]]="",Table1323[[#This Row],[Nat Bet]]*-1,O222-N222)</f>
        <v>75</v>
      </c>
      <c r="Q222" s="18" t="str">
        <f>TEXT(Table1323[[#This Row],[Date]],"DDD")</f>
        <v>Wed</v>
      </c>
    </row>
    <row r="223" spans="1:17" x14ac:dyDescent="0.25">
      <c r="A223" s="20">
        <v>45115</v>
      </c>
      <c r="B223" s="21">
        <v>0.56111111111111112</v>
      </c>
      <c r="C223" s="21" t="s">
        <v>10</v>
      </c>
      <c r="D223" s="18">
        <v>4</v>
      </c>
      <c r="E223" s="18">
        <v>14</v>
      </c>
      <c r="F223" s="22" t="s">
        <v>74</v>
      </c>
      <c r="G223" s="22" t="s">
        <v>22</v>
      </c>
      <c r="H223" s="23">
        <v>4.0999999999999996</v>
      </c>
      <c r="I223" s="23" t="s">
        <v>454</v>
      </c>
      <c r="J223" s="18" t="s">
        <v>63</v>
      </c>
      <c r="K223" s="19">
        <v>100</v>
      </c>
      <c r="L223" s="18">
        <f>IF(Table1323[[#This Row],[Fin]]&lt;&gt;"1st","",Table1323[[#This Row],[Div]]*Table1323[[#This Row],[Lev Bet]])</f>
        <v>409.99999999999994</v>
      </c>
      <c r="M223" s="18">
        <f>IF(Table1323[[#This Row],[Lev Ret]]="",Table1323[[#This Row],[Lev Bet]]*-1,L223-K223)</f>
        <v>309.99999999999994</v>
      </c>
      <c r="N223" s="24">
        <v>140</v>
      </c>
      <c r="O223" s="24">
        <f>IF(Table1323[[#This Row],[Fin]]&lt;&gt;"1st","",Table1323[[#This Row],[Div]]*Table1323[[#This Row],[Nat Bet]])</f>
        <v>574</v>
      </c>
      <c r="P223" s="24">
        <f>IF(Table1323[[#This Row],[Lev Ret]]="",Table1323[[#This Row],[Nat Bet]]*-1,O223-N223)</f>
        <v>434</v>
      </c>
      <c r="Q223" s="18" t="str">
        <f>TEXT(Table1323[[#This Row],[Date]],"DDD")</f>
        <v>Sat</v>
      </c>
    </row>
    <row r="224" spans="1:17" x14ac:dyDescent="0.25">
      <c r="A224" s="20">
        <v>45119</v>
      </c>
      <c r="B224" s="21">
        <v>0.65625</v>
      </c>
      <c r="C224" s="21" t="s">
        <v>18</v>
      </c>
      <c r="D224" s="18">
        <v>6</v>
      </c>
      <c r="E224" s="18">
        <v>6</v>
      </c>
      <c r="F224" s="22" t="s">
        <v>80</v>
      </c>
      <c r="G224" s="22" t="s">
        <v>24</v>
      </c>
      <c r="H224" s="23"/>
      <c r="I224" s="23" t="s">
        <v>454</v>
      </c>
      <c r="J224" s="18" t="s">
        <v>65</v>
      </c>
      <c r="K224" s="19">
        <v>100</v>
      </c>
      <c r="L224" s="18" t="str">
        <f>IF(Table1323[[#This Row],[Fin]]&lt;&gt;"1st","",Table1323[[#This Row],[Div]]*Table1323[[#This Row],[Lev Bet]])</f>
        <v/>
      </c>
      <c r="M224" s="18">
        <f>IF(Table1323[[#This Row],[Lev Ret]]="",Table1323[[#This Row],[Lev Bet]]*-1,L224-K224)</f>
        <v>-100</v>
      </c>
      <c r="N224" s="24">
        <v>120</v>
      </c>
      <c r="O224" s="24" t="str">
        <f>IF(Table1323[[#This Row],[Fin]]&lt;&gt;"1st","",Table1323[[#This Row],[Div]]*Table1323[[#This Row],[Nat Bet]])</f>
        <v/>
      </c>
      <c r="P224" s="24">
        <f>IF(Table1323[[#This Row],[Lev Ret]]="",Table1323[[#This Row],[Nat Bet]]*-1,O224-N224)</f>
        <v>-120</v>
      </c>
      <c r="Q224" s="18" t="str">
        <f>TEXT(Table1323[[#This Row],[Date]],"DDD")</f>
        <v>Wed</v>
      </c>
    </row>
    <row r="225" spans="1:17" x14ac:dyDescent="0.25">
      <c r="A225" s="20">
        <v>45119</v>
      </c>
      <c r="B225" s="21">
        <v>0.68055555555555547</v>
      </c>
      <c r="C225" s="21" t="s">
        <v>18</v>
      </c>
      <c r="D225" s="18">
        <v>7</v>
      </c>
      <c r="E225" s="18">
        <v>4</v>
      </c>
      <c r="F225" s="22" t="s">
        <v>81</v>
      </c>
      <c r="G225" s="22"/>
      <c r="H225" s="23"/>
      <c r="I225" s="23" t="s">
        <v>454</v>
      </c>
      <c r="J225" s="18" t="s">
        <v>65</v>
      </c>
      <c r="K225" s="19">
        <v>100</v>
      </c>
      <c r="L225" s="18" t="str">
        <f>IF(Table1323[[#This Row],[Fin]]&lt;&gt;"1st","",Table1323[[#This Row],[Div]]*Table1323[[#This Row],[Lev Bet]])</f>
        <v/>
      </c>
      <c r="M225" s="18">
        <f>IF(Table1323[[#This Row],[Lev Ret]]="",Table1323[[#This Row],[Lev Bet]]*-1,L225-K225)</f>
        <v>-100</v>
      </c>
      <c r="N225" s="24">
        <v>120</v>
      </c>
      <c r="O225" s="24" t="str">
        <f>IF(Table1323[[#This Row],[Fin]]&lt;&gt;"1st","",Table1323[[#This Row],[Div]]*Table1323[[#This Row],[Nat Bet]])</f>
        <v/>
      </c>
      <c r="P225" s="24">
        <f>IF(Table1323[[#This Row],[Lev Ret]]="",Table1323[[#This Row],[Nat Bet]]*-1,O225-N225)</f>
        <v>-120</v>
      </c>
      <c r="Q225" s="18" t="str">
        <f>TEXT(Table1323[[#This Row],[Date]],"DDD")</f>
        <v>Wed</v>
      </c>
    </row>
    <row r="226" spans="1:17" x14ac:dyDescent="0.25">
      <c r="A226" s="20">
        <v>45126</v>
      </c>
      <c r="B226" s="21">
        <v>0.61458333333333337</v>
      </c>
      <c r="C226" s="21" t="s">
        <v>16</v>
      </c>
      <c r="D226" s="18">
        <v>5</v>
      </c>
      <c r="E226" s="18">
        <v>6</v>
      </c>
      <c r="F226" s="22" t="s">
        <v>82</v>
      </c>
      <c r="G226" s="22" t="s">
        <v>24</v>
      </c>
      <c r="H226" s="23"/>
      <c r="I226" s="23" t="s">
        <v>454</v>
      </c>
      <c r="J226" s="18" t="s">
        <v>64</v>
      </c>
      <c r="K226" s="19">
        <v>100</v>
      </c>
      <c r="L226" s="18" t="str">
        <f>IF(Table1323[[#This Row],[Fin]]&lt;&gt;"1st","",Table1323[[#This Row],[Div]]*Table1323[[#This Row],[Lev Bet]])</f>
        <v/>
      </c>
      <c r="M226" s="18">
        <f>IF(Table1323[[#This Row],[Lev Ret]]="",Table1323[[#This Row],[Lev Bet]]*-1,L226-K226)</f>
        <v>-100</v>
      </c>
      <c r="N226" s="24">
        <v>110</v>
      </c>
      <c r="O226" s="24" t="str">
        <f>IF(Table1323[[#This Row],[Fin]]&lt;&gt;"1st","",Table1323[[#This Row],[Div]]*Table1323[[#This Row],[Nat Bet]])</f>
        <v/>
      </c>
      <c r="P226" s="24">
        <f>IF(Table1323[[#This Row],[Lev Ret]]="",Table1323[[#This Row],[Nat Bet]]*-1,O226-N226)</f>
        <v>-110</v>
      </c>
      <c r="Q226" s="18" t="str">
        <f>TEXT(Table1323[[#This Row],[Date]],"DDD")</f>
        <v>Wed</v>
      </c>
    </row>
    <row r="227" spans="1:17" x14ac:dyDescent="0.25">
      <c r="A227" s="20">
        <v>45126</v>
      </c>
      <c r="B227" s="21">
        <v>0.63888888888888895</v>
      </c>
      <c r="C227" s="21" t="s">
        <v>16</v>
      </c>
      <c r="D227" s="18">
        <v>6</v>
      </c>
      <c r="E227" s="18">
        <v>1</v>
      </c>
      <c r="F227" s="22" t="s">
        <v>83</v>
      </c>
      <c r="G227" s="22" t="s">
        <v>22</v>
      </c>
      <c r="H227" s="23">
        <v>8</v>
      </c>
      <c r="I227" s="23" t="s">
        <v>454</v>
      </c>
      <c r="J227" s="18" t="s">
        <v>64</v>
      </c>
      <c r="K227" s="19">
        <v>100</v>
      </c>
      <c r="L227" s="18">
        <f>IF(Table1323[[#This Row],[Fin]]&lt;&gt;"1st","",Table1323[[#This Row],[Div]]*Table1323[[#This Row],[Lev Bet]])</f>
        <v>800</v>
      </c>
      <c r="M227" s="18">
        <f>IF(Table1323[[#This Row],[Lev Ret]]="",Table1323[[#This Row],[Lev Bet]]*-1,L227-K227)</f>
        <v>700</v>
      </c>
      <c r="N227" s="24">
        <v>110</v>
      </c>
      <c r="O227" s="24">
        <f>IF(Table1323[[#This Row],[Fin]]&lt;&gt;"1st","",Table1323[[#This Row],[Div]]*Table1323[[#This Row],[Nat Bet]])</f>
        <v>880</v>
      </c>
      <c r="P227" s="24">
        <f>IF(Table1323[[#This Row],[Lev Ret]]="",Table1323[[#This Row],[Nat Bet]]*-1,O227-N227)</f>
        <v>770</v>
      </c>
      <c r="Q227" s="18" t="str">
        <f>TEXT(Table1323[[#This Row],[Date]],"DDD")</f>
        <v>Wed</v>
      </c>
    </row>
    <row r="228" spans="1:17" x14ac:dyDescent="0.25">
      <c r="A228" s="20">
        <v>45129</v>
      </c>
      <c r="B228" s="21">
        <v>0.65625</v>
      </c>
      <c r="C228" s="21" t="s">
        <v>69</v>
      </c>
      <c r="D228" s="18">
        <v>7</v>
      </c>
      <c r="E228" s="18">
        <v>7</v>
      </c>
      <c r="F228" s="22" t="s">
        <v>84</v>
      </c>
      <c r="G228" s="22" t="s">
        <v>23</v>
      </c>
      <c r="H228" s="23"/>
      <c r="I228" s="23" t="s">
        <v>454</v>
      </c>
      <c r="J228" s="18" t="s">
        <v>64</v>
      </c>
      <c r="K228" s="19">
        <v>100</v>
      </c>
      <c r="L228" s="18" t="str">
        <f>IF(Table1323[[#This Row],[Fin]]&lt;&gt;"1st","",Table1323[[#This Row],[Div]]*Table1323[[#This Row],[Lev Bet]])</f>
        <v/>
      </c>
      <c r="M228" s="18">
        <f>IF(Table1323[[#This Row],[Lev Ret]]="",Table1323[[#This Row],[Lev Bet]]*-1,L228-K228)</f>
        <v>-100</v>
      </c>
      <c r="N228" s="24">
        <v>140</v>
      </c>
      <c r="O228" s="24" t="str">
        <f>IF(Table1323[[#This Row],[Fin]]&lt;&gt;"1st","",Table1323[[#This Row],[Div]]*Table1323[[#This Row],[Nat Bet]])</f>
        <v/>
      </c>
      <c r="P228" s="24">
        <f>IF(Table1323[[#This Row],[Lev Ret]]="",Table1323[[#This Row],[Nat Bet]]*-1,O228-N228)</f>
        <v>-140</v>
      </c>
      <c r="Q228" s="18" t="str">
        <f>TEXT(Table1323[[#This Row],[Date]],"DDD")</f>
        <v>Sat</v>
      </c>
    </row>
    <row r="229" spans="1:17" x14ac:dyDescent="0.25">
      <c r="A229" s="20">
        <v>45129</v>
      </c>
      <c r="B229" s="21">
        <v>0.67013888888888884</v>
      </c>
      <c r="C229" s="21" t="s">
        <v>12</v>
      </c>
      <c r="D229" s="18">
        <v>9</v>
      </c>
      <c r="E229" s="18">
        <v>8</v>
      </c>
      <c r="F229" s="22" t="s">
        <v>85</v>
      </c>
      <c r="G229" s="22" t="s">
        <v>22</v>
      </c>
      <c r="H229" s="23">
        <v>2.1</v>
      </c>
      <c r="I229" s="23" t="s">
        <v>454</v>
      </c>
      <c r="J229" s="18" t="s">
        <v>65</v>
      </c>
      <c r="K229" s="19">
        <v>100</v>
      </c>
      <c r="L229" s="18">
        <f>IF(Table1323[[#This Row],[Fin]]&lt;&gt;"1st","",Table1323[[#This Row],[Div]]*Table1323[[#This Row],[Lev Bet]])</f>
        <v>210</v>
      </c>
      <c r="M229" s="18">
        <f>IF(Table1323[[#This Row],[Lev Ret]]="",Table1323[[#This Row],[Lev Bet]]*-1,L229-K229)</f>
        <v>110</v>
      </c>
      <c r="N229" s="24">
        <v>140</v>
      </c>
      <c r="O229" s="24">
        <f>IF(Table1323[[#This Row],[Fin]]&lt;&gt;"1st","",Table1323[[#This Row],[Div]]*Table1323[[#This Row],[Nat Bet]])</f>
        <v>294</v>
      </c>
      <c r="P229" s="24">
        <f>IF(Table1323[[#This Row],[Lev Ret]]="",Table1323[[#This Row],[Nat Bet]]*-1,O229-N229)</f>
        <v>154</v>
      </c>
      <c r="Q229" s="18" t="str">
        <f>TEXT(Table1323[[#This Row],[Date]],"DDD")</f>
        <v>Sat</v>
      </c>
    </row>
    <row r="230" spans="1:17" x14ac:dyDescent="0.25">
      <c r="A230" s="20">
        <v>45129</v>
      </c>
      <c r="B230" s="21">
        <v>0.68055555555555547</v>
      </c>
      <c r="C230" s="21" t="s">
        <v>69</v>
      </c>
      <c r="D230" s="18">
        <v>8</v>
      </c>
      <c r="E230" s="18">
        <v>2</v>
      </c>
      <c r="F230" s="22" t="s">
        <v>46</v>
      </c>
      <c r="G230" s="22" t="s">
        <v>24</v>
      </c>
      <c r="H230" s="23"/>
      <c r="I230" s="23" t="s">
        <v>454</v>
      </c>
      <c r="J230" s="18" t="s">
        <v>64</v>
      </c>
      <c r="K230" s="19">
        <v>100</v>
      </c>
      <c r="L230" s="18" t="str">
        <f>IF(Table1323[[#This Row],[Fin]]&lt;&gt;"1st","",Table1323[[#This Row],[Div]]*Table1323[[#This Row],[Lev Bet]])</f>
        <v/>
      </c>
      <c r="M230" s="18">
        <f>IF(Table1323[[#This Row],[Lev Ret]]="",Table1323[[#This Row],[Lev Bet]]*-1,L230-K230)</f>
        <v>-100</v>
      </c>
      <c r="N230" s="24">
        <v>140</v>
      </c>
      <c r="O230" s="24" t="str">
        <f>IF(Table1323[[#This Row],[Fin]]&lt;&gt;"1st","",Table1323[[#This Row],[Div]]*Table1323[[#This Row],[Nat Bet]])</f>
        <v/>
      </c>
      <c r="P230" s="24">
        <f>IF(Table1323[[#This Row],[Lev Ret]]="",Table1323[[#This Row],[Nat Bet]]*-1,O230-N230)</f>
        <v>-140</v>
      </c>
      <c r="Q230" s="18" t="str">
        <f>TEXT(Table1323[[#This Row],[Date]],"DDD")</f>
        <v>Sat</v>
      </c>
    </row>
    <row r="231" spans="1:17" x14ac:dyDescent="0.25">
      <c r="A231" s="20">
        <v>45133</v>
      </c>
      <c r="B231" s="21">
        <v>0.54166666666666663</v>
      </c>
      <c r="C231" s="21" t="s">
        <v>16</v>
      </c>
      <c r="D231" s="18">
        <v>2</v>
      </c>
      <c r="E231" s="18">
        <v>5</v>
      </c>
      <c r="F231" s="22" t="s">
        <v>92</v>
      </c>
      <c r="G231" s="22" t="s">
        <v>22</v>
      </c>
      <c r="H231" s="23">
        <v>3.4</v>
      </c>
      <c r="I231" s="23" t="s">
        <v>454</v>
      </c>
      <c r="J231" s="18" t="s">
        <v>64</v>
      </c>
      <c r="K231" s="19">
        <v>100</v>
      </c>
      <c r="L231" s="18">
        <f>IF(Table1323[[#This Row],[Fin]]&lt;&gt;"1st","",Table1323[[#This Row],[Div]]*Table1323[[#This Row],[Lev Bet]])</f>
        <v>340</v>
      </c>
      <c r="M231" s="18">
        <f>IF(Table1323[[#This Row],[Lev Ret]]="",Table1323[[#This Row],[Lev Bet]]*-1,L231-K231)</f>
        <v>240</v>
      </c>
      <c r="N231" s="24">
        <v>110</v>
      </c>
      <c r="O231" s="24">
        <f>IF(Table1323[[#This Row],[Fin]]&lt;&gt;"1st","",Table1323[[#This Row],[Div]]*Table1323[[#This Row],[Nat Bet]])</f>
        <v>374</v>
      </c>
      <c r="P231" s="24">
        <f>IF(Table1323[[#This Row],[Lev Ret]]="",Table1323[[#This Row],[Nat Bet]]*-1,O231-N231)</f>
        <v>264</v>
      </c>
      <c r="Q231" s="18" t="str">
        <f>TEXT(Table1323[[#This Row],[Date]],"DDD")</f>
        <v>Wed</v>
      </c>
    </row>
    <row r="232" spans="1:17" x14ac:dyDescent="0.25">
      <c r="A232" s="20">
        <v>45133</v>
      </c>
      <c r="B232" s="21">
        <v>0.68055555555555547</v>
      </c>
      <c r="C232" s="21" t="s">
        <v>18</v>
      </c>
      <c r="D232" s="18">
        <v>7</v>
      </c>
      <c r="E232" s="18">
        <v>4</v>
      </c>
      <c r="F232" s="22" t="s">
        <v>93</v>
      </c>
      <c r="G232" s="22"/>
      <c r="H232" s="23"/>
      <c r="I232" s="23" t="s">
        <v>454</v>
      </c>
      <c r="J232" s="18" t="s">
        <v>65</v>
      </c>
      <c r="K232" s="19">
        <v>100</v>
      </c>
      <c r="L232" s="18" t="str">
        <f>IF(Table1323[[#This Row],[Fin]]&lt;&gt;"1st","",Table1323[[#This Row],[Div]]*Table1323[[#This Row],[Lev Bet]])</f>
        <v/>
      </c>
      <c r="M232" s="18">
        <f>IF(Table1323[[#This Row],[Lev Ret]]="",Table1323[[#This Row],[Lev Bet]]*-1,L232-K232)</f>
        <v>-100</v>
      </c>
      <c r="N232" s="24">
        <v>120</v>
      </c>
      <c r="O232" s="24" t="str">
        <f>IF(Table1323[[#This Row],[Fin]]&lt;&gt;"1st","",Table1323[[#This Row],[Div]]*Table1323[[#This Row],[Nat Bet]])</f>
        <v/>
      </c>
      <c r="P232" s="24">
        <f>IF(Table1323[[#This Row],[Lev Ret]]="",Table1323[[#This Row],[Nat Bet]]*-1,O232-N232)</f>
        <v>-120</v>
      </c>
      <c r="Q232" s="18" t="str">
        <f>TEXT(Table1323[[#This Row],[Date]],"DDD")</f>
        <v>Wed</v>
      </c>
    </row>
    <row r="233" spans="1:17" x14ac:dyDescent="0.25">
      <c r="A233" s="20">
        <v>45143</v>
      </c>
      <c r="B233" s="21">
        <v>0.58194444444444449</v>
      </c>
      <c r="C233" s="21" t="s">
        <v>13</v>
      </c>
      <c r="D233" s="18">
        <v>5</v>
      </c>
      <c r="E233" s="18">
        <v>8</v>
      </c>
      <c r="F233" s="22" t="s">
        <v>97</v>
      </c>
      <c r="G233" s="22" t="s">
        <v>22</v>
      </c>
      <c r="H233" s="23">
        <v>4.2</v>
      </c>
      <c r="I233" s="23" t="s">
        <v>454</v>
      </c>
      <c r="J233" s="18" t="s">
        <v>63</v>
      </c>
      <c r="K233" s="19">
        <v>100</v>
      </c>
      <c r="L233" s="18">
        <f>IF(Table1323[[#This Row],[Fin]]&lt;&gt;"1st","",Table1323[[#This Row],[Div]]*Table1323[[#This Row],[Lev Bet]])</f>
        <v>420</v>
      </c>
      <c r="M233" s="18">
        <f>IF(Table1323[[#This Row],[Lev Ret]]="",Table1323[[#This Row],[Lev Bet]]*-1,L233-K233)</f>
        <v>320</v>
      </c>
      <c r="N233" s="24">
        <v>140</v>
      </c>
      <c r="O233" s="24">
        <f>IF(Table1323[[#This Row],[Fin]]&lt;&gt;"1st","",Table1323[[#This Row],[Div]]*Table1323[[#This Row],[Nat Bet]])</f>
        <v>588</v>
      </c>
      <c r="P233" s="24">
        <f>IF(Table1323[[#This Row],[Lev Ret]]="",Table1323[[#This Row],[Nat Bet]]*-1,O233-N233)</f>
        <v>448</v>
      </c>
      <c r="Q233" s="18" t="str">
        <f>TEXT(Table1323[[#This Row],[Date]],"DDD")</f>
        <v>Sat</v>
      </c>
    </row>
    <row r="234" spans="1:17" x14ac:dyDescent="0.25">
      <c r="A234" s="20">
        <v>45143</v>
      </c>
      <c r="B234" s="21">
        <v>0.70138888888888884</v>
      </c>
      <c r="C234" s="21" t="s">
        <v>12</v>
      </c>
      <c r="D234" s="18">
        <v>10</v>
      </c>
      <c r="E234" s="18">
        <v>14</v>
      </c>
      <c r="F234" s="22" t="s">
        <v>100</v>
      </c>
      <c r="G234" s="22" t="s">
        <v>22</v>
      </c>
      <c r="H234" s="23">
        <v>4.2</v>
      </c>
      <c r="I234" s="23" t="s">
        <v>454</v>
      </c>
      <c r="J234" s="18" t="s">
        <v>65</v>
      </c>
      <c r="K234" s="19">
        <v>100</v>
      </c>
      <c r="L234" s="18">
        <f>IF(Table1323[[#This Row],[Fin]]&lt;&gt;"1st","",Table1323[[#This Row],[Div]]*Table1323[[#This Row],[Lev Bet]])</f>
        <v>420</v>
      </c>
      <c r="M234" s="18">
        <f>IF(Table1323[[#This Row],[Lev Ret]]="",Table1323[[#This Row],[Lev Bet]]*-1,L234-K234)</f>
        <v>320</v>
      </c>
      <c r="N234" s="24">
        <v>140</v>
      </c>
      <c r="O234" s="24">
        <f>IF(Table1323[[#This Row],[Fin]]&lt;&gt;"1st","",Table1323[[#This Row],[Div]]*Table1323[[#This Row],[Nat Bet]])</f>
        <v>588</v>
      </c>
      <c r="P234" s="24">
        <f>IF(Table1323[[#This Row],[Lev Ret]]="",Table1323[[#This Row],[Nat Bet]]*-1,O234-N234)</f>
        <v>448</v>
      </c>
      <c r="Q234" s="18" t="str">
        <f>TEXT(Table1323[[#This Row],[Date]],"DDD")</f>
        <v>Sat</v>
      </c>
    </row>
    <row r="235" spans="1:17" x14ac:dyDescent="0.25">
      <c r="A235" s="20">
        <v>45147</v>
      </c>
      <c r="B235" s="21">
        <v>0.56597222222222221</v>
      </c>
      <c r="C235" s="21" t="s">
        <v>16</v>
      </c>
      <c r="D235" s="18">
        <v>3</v>
      </c>
      <c r="E235" s="18">
        <v>1</v>
      </c>
      <c r="F235" s="22" t="s">
        <v>82</v>
      </c>
      <c r="G235" s="22"/>
      <c r="H235" s="23"/>
      <c r="I235" s="23" t="s">
        <v>454</v>
      </c>
      <c r="J235" s="18" t="s">
        <v>64</v>
      </c>
      <c r="K235" s="19">
        <v>100</v>
      </c>
      <c r="L235" s="18" t="str">
        <f>IF(Table1323[[#This Row],[Fin]]&lt;&gt;"1st","",Table1323[[#This Row],[Div]]*Table1323[[#This Row],[Lev Bet]])</f>
        <v/>
      </c>
      <c r="M235" s="18">
        <f>IF(Table1323[[#This Row],[Lev Ret]]="",Table1323[[#This Row],[Lev Bet]]*-1,L235-K235)</f>
        <v>-100</v>
      </c>
      <c r="N235" s="24">
        <v>110</v>
      </c>
      <c r="O235" s="24" t="str">
        <f>IF(Table1323[[#This Row],[Fin]]&lt;&gt;"1st","",Table1323[[#This Row],[Div]]*Table1323[[#This Row],[Nat Bet]])</f>
        <v/>
      </c>
      <c r="P235" s="24">
        <f>IF(Table1323[[#This Row],[Lev Ret]]="",Table1323[[#This Row],[Nat Bet]]*-1,O235-N235)</f>
        <v>-110</v>
      </c>
      <c r="Q235" s="18" t="str">
        <f>TEXT(Table1323[[#This Row],[Date]],"DDD")</f>
        <v>Wed</v>
      </c>
    </row>
    <row r="236" spans="1:17" x14ac:dyDescent="0.25">
      <c r="A236" s="20">
        <v>45147</v>
      </c>
      <c r="B236" s="21">
        <v>0.57152777777777775</v>
      </c>
      <c r="C236" s="21" t="s">
        <v>10</v>
      </c>
      <c r="D236" s="18">
        <v>2</v>
      </c>
      <c r="E236" s="18">
        <v>3</v>
      </c>
      <c r="F236" s="22" t="s">
        <v>101</v>
      </c>
      <c r="G236" s="22"/>
      <c r="H236" s="23"/>
      <c r="I236" s="23" t="s">
        <v>454</v>
      </c>
      <c r="J236" s="18" t="s">
        <v>63</v>
      </c>
      <c r="K236" s="19">
        <v>100</v>
      </c>
      <c r="L236" s="18" t="str">
        <f>IF(Table1323[[#This Row],[Fin]]&lt;&gt;"1st","",Table1323[[#This Row],[Div]]*Table1323[[#This Row],[Lev Bet]])</f>
        <v/>
      </c>
      <c r="M236" s="18">
        <f>IF(Table1323[[#This Row],[Lev Ret]]="",Table1323[[#This Row],[Lev Bet]]*-1,L236-K236)</f>
        <v>-100</v>
      </c>
      <c r="N236" s="24">
        <v>100</v>
      </c>
      <c r="O236" s="24" t="str">
        <f>IF(Table1323[[#This Row],[Fin]]&lt;&gt;"1st","",Table1323[[#This Row],[Div]]*Table1323[[#This Row],[Nat Bet]])</f>
        <v/>
      </c>
      <c r="P236" s="24">
        <f>IF(Table1323[[#This Row],[Lev Ret]]="",Table1323[[#This Row],[Nat Bet]]*-1,O236-N236)</f>
        <v>-100</v>
      </c>
      <c r="Q236" s="18" t="str">
        <f>TEXT(Table1323[[#This Row],[Date]],"DDD")</f>
        <v>Wed</v>
      </c>
    </row>
    <row r="237" spans="1:17" x14ac:dyDescent="0.25">
      <c r="A237" s="20">
        <v>45147</v>
      </c>
      <c r="B237" s="21">
        <v>0.65625</v>
      </c>
      <c r="C237" s="21" t="s">
        <v>15</v>
      </c>
      <c r="D237" s="18">
        <v>5</v>
      </c>
      <c r="E237" s="18">
        <v>4</v>
      </c>
      <c r="F237" s="22" t="s">
        <v>102</v>
      </c>
      <c r="G237" s="22" t="s">
        <v>22</v>
      </c>
      <c r="H237" s="23">
        <v>3.3</v>
      </c>
      <c r="I237" s="23" t="s">
        <v>454</v>
      </c>
      <c r="J237" s="18" t="s">
        <v>65</v>
      </c>
      <c r="K237" s="19">
        <v>100</v>
      </c>
      <c r="L237" s="18">
        <f>IF(Table1323[[#This Row],[Fin]]&lt;&gt;"1st","",Table1323[[#This Row],[Div]]*Table1323[[#This Row],[Lev Bet]])</f>
        <v>330</v>
      </c>
      <c r="M237" s="18">
        <f>IF(Table1323[[#This Row],[Lev Ret]]="",Table1323[[#This Row],[Lev Bet]]*-1,L237-K237)</f>
        <v>230</v>
      </c>
      <c r="N237" s="24">
        <v>120</v>
      </c>
      <c r="O237" s="24">
        <f>IF(Table1323[[#This Row],[Fin]]&lt;&gt;"1st","",Table1323[[#This Row],[Div]]*Table1323[[#This Row],[Nat Bet]])</f>
        <v>396</v>
      </c>
      <c r="P237" s="24">
        <f>IF(Table1323[[#This Row],[Lev Ret]]="",Table1323[[#This Row],[Nat Bet]]*-1,O237-N237)</f>
        <v>276</v>
      </c>
      <c r="Q237" s="18" t="str">
        <f>TEXT(Table1323[[#This Row],[Date]],"DDD")</f>
        <v>Wed</v>
      </c>
    </row>
    <row r="238" spans="1:17" x14ac:dyDescent="0.25">
      <c r="A238" s="20">
        <v>45147</v>
      </c>
      <c r="B238" s="21">
        <v>0.66319444444444442</v>
      </c>
      <c r="C238" s="21" t="s">
        <v>16</v>
      </c>
      <c r="D238" s="18">
        <v>7</v>
      </c>
      <c r="E238" s="18">
        <v>8</v>
      </c>
      <c r="F238" s="22" t="s">
        <v>103</v>
      </c>
      <c r="G238" s="22" t="s">
        <v>22</v>
      </c>
      <c r="H238" s="23">
        <v>1.75</v>
      </c>
      <c r="I238" s="23" t="s">
        <v>454</v>
      </c>
      <c r="J238" s="18" t="s">
        <v>64</v>
      </c>
      <c r="K238" s="19">
        <v>100</v>
      </c>
      <c r="L238" s="18">
        <f>IF(Table1323[[#This Row],[Fin]]&lt;&gt;"1st","",Table1323[[#This Row],[Div]]*Table1323[[#This Row],[Lev Bet]])</f>
        <v>175</v>
      </c>
      <c r="M238" s="18">
        <f>IF(Table1323[[#This Row],[Lev Ret]]="",Table1323[[#This Row],[Lev Bet]]*-1,L238-K238)</f>
        <v>75</v>
      </c>
      <c r="N238" s="24">
        <v>110</v>
      </c>
      <c r="O238" s="24">
        <f>IF(Table1323[[#This Row],[Fin]]&lt;&gt;"1st","",Table1323[[#This Row],[Div]]*Table1323[[#This Row],[Nat Bet]])</f>
        <v>192.5</v>
      </c>
      <c r="P238" s="24">
        <f>IF(Table1323[[#This Row],[Lev Ret]]="",Table1323[[#This Row],[Nat Bet]]*-1,O238-N238)</f>
        <v>82.5</v>
      </c>
      <c r="Q238" s="18" t="str">
        <f>TEXT(Table1323[[#This Row],[Date]],"DDD")</f>
        <v>Wed</v>
      </c>
    </row>
    <row r="239" spans="1:17" x14ac:dyDescent="0.25">
      <c r="A239" s="20">
        <v>45147</v>
      </c>
      <c r="B239" s="21">
        <v>0.68055555555555547</v>
      </c>
      <c r="C239" s="21" t="s">
        <v>15</v>
      </c>
      <c r="D239" s="18">
        <v>6</v>
      </c>
      <c r="E239" s="18">
        <v>11</v>
      </c>
      <c r="F239" s="22" t="s">
        <v>104</v>
      </c>
      <c r="G239" s="22"/>
      <c r="H239" s="23"/>
      <c r="I239" s="23" t="s">
        <v>454</v>
      </c>
      <c r="J239" s="18" t="s">
        <v>65</v>
      </c>
      <c r="K239" s="19">
        <v>100</v>
      </c>
      <c r="L239" s="18" t="str">
        <f>IF(Table1323[[#This Row],[Fin]]&lt;&gt;"1st","",Table1323[[#This Row],[Div]]*Table1323[[#This Row],[Lev Bet]])</f>
        <v/>
      </c>
      <c r="M239" s="18">
        <f>IF(Table1323[[#This Row],[Lev Ret]]="",Table1323[[#This Row],[Lev Bet]]*-1,L239-K239)</f>
        <v>-100</v>
      </c>
      <c r="N239" s="24">
        <v>120</v>
      </c>
      <c r="O239" s="24" t="str">
        <f>IF(Table1323[[#This Row],[Fin]]&lt;&gt;"1st","",Table1323[[#This Row],[Div]]*Table1323[[#This Row],[Nat Bet]])</f>
        <v/>
      </c>
      <c r="P239" s="24">
        <f>IF(Table1323[[#This Row],[Lev Ret]]="",Table1323[[#This Row],[Nat Bet]]*-1,O239-N239)</f>
        <v>-120</v>
      </c>
      <c r="Q239" s="18" t="str">
        <f>TEXT(Table1323[[#This Row],[Date]],"DDD")</f>
        <v>Wed</v>
      </c>
    </row>
    <row r="240" spans="1:17" x14ac:dyDescent="0.25">
      <c r="A240" s="20">
        <v>45147</v>
      </c>
      <c r="B240" s="21">
        <v>0.6875</v>
      </c>
      <c r="C240" s="21" t="s">
        <v>16</v>
      </c>
      <c r="D240" s="18">
        <v>8</v>
      </c>
      <c r="E240" s="18">
        <v>1</v>
      </c>
      <c r="F240" s="22" t="s">
        <v>105</v>
      </c>
      <c r="G240" s="22" t="s">
        <v>24</v>
      </c>
      <c r="H240" s="23"/>
      <c r="I240" s="23" t="s">
        <v>454</v>
      </c>
      <c r="J240" s="18" t="s">
        <v>64</v>
      </c>
      <c r="K240" s="19">
        <v>100</v>
      </c>
      <c r="L240" s="18" t="str">
        <f>IF(Table1323[[#This Row],[Fin]]&lt;&gt;"1st","",Table1323[[#This Row],[Div]]*Table1323[[#This Row],[Lev Bet]])</f>
        <v/>
      </c>
      <c r="M240" s="18">
        <f>IF(Table1323[[#This Row],[Lev Ret]]="",Table1323[[#This Row],[Lev Bet]]*-1,L240-K240)</f>
        <v>-100</v>
      </c>
      <c r="N240" s="24">
        <v>110</v>
      </c>
      <c r="O240" s="24" t="str">
        <f>IF(Table1323[[#This Row],[Fin]]&lt;&gt;"1st","",Table1323[[#This Row],[Div]]*Table1323[[#This Row],[Nat Bet]])</f>
        <v/>
      </c>
      <c r="P240" s="24">
        <f>IF(Table1323[[#This Row],[Lev Ret]]="",Table1323[[#This Row],[Nat Bet]]*-1,O240-N240)</f>
        <v>-110</v>
      </c>
      <c r="Q240" s="18" t="str">
        <f>TEXT(Table1323[[#This Row],[Date]],"DDD")</f>
        <v>Wed</v>
      </c>
    </row>
    <row r="241" spans="1:17" x14ac:dyDescent="0.25">
      <c r="A241" s="20">
        <v>45147</v>
      </c>
      <c r="B241" s="21">
        <v>0.70486111111111116</v>
      </c>
      <c r="C241" s="21" t="s">
        <v>15</v>
      </c>
      <c r="D241" s="18">
        <v>7</v>
      </c>
      <c r="E241" s="18">
        <v>6</v>
      </c>
      <c r="F241" s="22" t="s">
        <v>106</v>
      </c>
      <c r="G241" s="22"/>
      <c r="H241" s="23"/>
      <c r="I241" s="23" t="s">
        <v>454</v>
      </c>
      <c r="J241" s="18" t="s">
        <v>65</v>
      </c>
      <c r="K241" s="19">
        <v>100</v>
      </c>
      <c r="L241" s="18" t="str">
        <f>IF(Table1323[[#This Row],[Fin]]&lt;&gt;"1st","",Table1323[[#This Row],[Div]]*Table1323[[#This Row],[Lev Bet]])</f>
        <v/>
      </c>
      <c r="M241" s="18">
        <f>IF(Table1323[[#This Row],[Lev Ret]]="",Table1323[[#This Row],[Lev Bet]]*-1,L241-K241)</f>
        <v>-100</v>
      </c>
      <c r="N241" s="24">
        <v>120</v>
      </c>
      <c r="O241" s="24" t="str">
        <f>IF(Table1323[[#This Row],[Fin]]&lt;&gt;"1st","",Table1323[[#This Row],[Div]]*Table1323[[#This Row],[Nat Bet]])</f>
        <v/>
      </c>
      <c r="P241" s="24">
        <f>IF(Table1323[[#This Row],[Lev Ret]]="",Table1323[[#This Row],[Nat Bet]]*-1,O241-N241)</f>
        <v>-120</v>
      </c>
      <c r="Q241" s="18" t="str">
        <f>TEXT(Table1323[[#This Row],[Date]],"DDD")</f>
        <v>Wed</v>
      </c>
    </row>
    <row r="242" spans="1:17" x14ac:dyDescent="0.25">
      <c r="A242" s="20">
        <v>45150</v>
      </c>
      <c r="B242" s="21">
        <v>0.51736111111111105</v>
      </c>
      <c r="C242" s="21" t="s">
        <v>94</v>
      </c>
      <c r="D242" s="18">
        <v>2</v>
      </c>
      <c r="E242" s="18">
        <v>4</v>
      </c>
      <c r="F242" s="22" t="s">
        <v>92</v>
      </c>
      <c r="G242" s="22" t="s">
        <v>22</v>
      </c>
      <c r="H242" s="23">
        <v>2.2000000000000002</v>
      </c>
      <c r="I242" s="23" t="s">
        <v>454</v>
      </c>
      <c r="J242" s="18" t="s">
        <v>64</v>
      </c>
      <c r="K242" s="19">
        <v>100</v>
      </c>
      <c r="L242" s="18">
        <f>IF(Table1323[[#This Row],[Fin]]&lt;&gt;"1st","",Table1323[[#This Row],[Div]]*Table1323[[#This Row],[Lev Bet]])</f>
        <v>220.00000000000003</v>
      </c>
      <c r="M242" s="18">
        <f>IF(Table1323[[#This Row],[Lev Ret]]="",Table1323[[#This Row],[Lev Bet]]*-1,L242-K242)</f>
        <v>120.00000000000003</v>
      </c>
      <c r="N242" s="24">
        <v>150</v>
      </c>
      <c r="O242" s="24">
        <f>IF(Table1323[[#This Row],[Fin]]&lt;&gt;"1st","",Table1323[[#This Row],[Div]]*Table1323[[#This Row],[Nat Bet]])</f>
        <v>330</v>
      </c>
      <c r="P242" s="24">
        <f>IF(Table1323[[#This Row],[Lev Ret]]="",Table1323[[#This Row],[Nat Bet]]*-1,O242-N242)</f>
        <v>180</v>
      </c>
      <c r="Q242" s="18" t="str">
        <f>TEXT(Table1323[[#This Row],[Date]],"DDD")</f>
        <v>Sat</v>
      </c>
    </row>
    <row r="243" spans="1:17" x14ac:dyDescent="0.25">
      <c r="A243" s="20">
        <v>45150</v>
      </c>
      <c r="B243" s="21">
        <v>0.63888888888888895</v>
      </c>
      <c r="C243" s="21" t="s">
        <v>94</v>
      </c>
      <c r="D243" s="18">
        <v>7</v>
      </c>
      <c r="E243" s="18">
        <v>5</v>
      </c>
      <c r="F243" s="22" t="s">
        <v>95</v>
      </c>
      <c r="G243" s="22" t="s">
        <v>23</v>
      </c>
      <c r="H243" s="23"/>
      <c r="I243" s="23" t="s">
        <v>454</v>
      </c>
      <c r="J243" s="18" t="s">
        <v>64</v>
      </c>
      <c r="K243" s="19">
        <v>100</v>
      </c>
      <c r="L243" s="18" t="str">
        <f>IF(Table1323[[#This Row],[Fin]]&lt;&gt;"1st","",Table1323[[#This Row],[Div]]*Table1323[[#This Row],[Lev Bet]])</f>
        <v/>
      </c>
      <c r="M243" s="18">
        <f>IF(Table1323[[#This Row],[Lev Ret]]="",Table1323[[#This Row],[Lev Bet]]*-1,L243-K243)</f>
        <v>-100</v>
      </c>
      <c r="N243" s="24">
        <v>150</v>
      </c>
      <c r="O243" s="24" t="str">
        <f>IF(Table1323[[#This Row],[Fin]]&lt;&gt;"1st","",Table1323[[#This Row],[Div]]*Table1323[[#This Row],[Nat Bet]])</f>
        <v/>
      </c>
      <c r="P243" s="24">
        <f>IF(Table1323[[#This Row],[Lev Ret]]="",Table1323[[#This Row],[Nat Bet]]*-1,O243-N243)</f>
        <v>-150</v>
      </c>
      <c r="Q243" s="18" t="str">
        <f>TEXT(Table1323[[#This Row],[Date]],"DDD")</f>
        <v>Sat</v>
      </c>
    </row>
    <row r="244" spans="1:17" x14ac:dyDescent="0.25">
      <c r="A244" s="20">
        <v>45150</v>
      </c>
      <c r="B244" s="21">
        <v>0.69097222222222221</v>
      </c>
      <c r="C244" s="21" t="s">
        <v>94</v>
      </c>
      <c r="D244" s="18">
        <v>9</v>
      </c>
      <c r="E244" s="18">
        <v>8</v>
      </c>
      <c r="F244" s="22" t="s">
        <v>355</v>
      </c>
      <c r="G244" s="22"/>
      <c r="H244" s="23"/>
      <c r="I244" s="23" t="s">
        <v>454</v>
      </c>
      <c r="J244" s="18" t="s">
        <v>64</v>
      </c>
      <c r="K244" s="19">
        <v>100</v>
      </c>
      <c r="L244" s="18" t="str">
        <f>IF(Table1323[[#This Row],[Fin]]&lt;&gt;"1st","",Table1323[[#This Row],[Div]]*Table1323[[#This Row],[Lev Bet]])</f>
        <v/>
      </c>
      <c r="M244" s="18">
        <f>IF(Table1323[[#This Row],[Lev Ret]]="",Table1323[[#This Row],[Lev Bet]]*-1,L244-K244)</f>
        <v>-100</v>
      </c>
      <c r="N244" s="24">
        <v>150</v>
      </c>
      <c r="O244" s="24" t="str">
        <f>IF(Table1323[[#This Row],[Fin]]&lt;&gt;"1st","",Table1323[[#This Row],[Div]]*Table1323[[#This Row],[Nat Bet]])</f>
        <v/>
      </c>
      <c r="P244" s="24">
        <f>IF(Table1323[[#This Row],[Lev Ret]]="",Table1323[[#This Row],[Nat Bet]]*-1,O244-N244)</f>
        <v>-150</v>
      </c>
      <c r="Q244" s="18" t="str">
        <f>TEXT(Table1323[[#This Row],[Date]],"DDD")</f>
        <v>Sat</v>
      </c>
    </row>
    <row r="245" spans="1:17" x14ac:dyDescent="0.25">
      <c r="A245" s="20">
        <v>45154</v>
      </c>
      <c r="B245" s="21">
        <v>0.54166666666666663</v>
      </c>
      <c r="C245" s="21" t="s">
        <v>17</v>
      </c>
      <c r="D245" s="18">
        <v>1</v>
      </c>
      <c r="E245" s="18">
        <v>1</v>
      </c>
      <c r="F245" s="22" t="s">
        <v>110</v>
      </c>
      <c r="G245" s="22" t="s">
        <v>23</v>
      </c>
      <c r="H245" s="23"/>
      <c r="I245" s="23" t="s">
        <v>454</v>
      </c>
      <c r="J245" s="18" t="s">
        <v>64</v>
      </c>
      <c r="K245" s="19">
        <v>100</v>
      </c>
      <c r="L245" s="18" t="str">
        <f>IF(Table1323[[#This Row],[Fin]]&lt;&gt;"1st","",Table1323[[#This Row],[Div]]*Table1323[[#This Row],[Lev Bet]])</f>
        <v/>
      </c>
      <c r="M245" s="18">
        <f>IF(Table1323[[#This Row],[Lev Ret]]="",Table1323[[#This Row],[Lev Bet]]*-1,L245-K245)</f>
        <v>-100</v>
      </c>
      <c r="N245" s="24">
        <v>110</v>
      </c>
      <c r="O245" s="24" t="str">
        <f>IF(Table1323[[#This Row],[Fin]]&lt;&gt;"1st","",Table1323[[#This Row],[Div]]*Table1323[[#This Row],[Nat Bet]])</f>
        <v/>
      </c>
      <c r="P245" s="24">
        <f>IF(Table1323[[#This Row],[Lev Ret]]="",Table1323[[#This Row],[Nat Bet]]*-1,O245-N245)</f>
        <v>-110</v>
      </c>
      <c r="Q245" s="18" t="str">
        <f>TEXT(Table1323[[#This Row],[Date]],"DDD")</f>
        <v>Wed</v>
      </c>
    </row>
    <row r="246" spans="1:17" x14ac:dyDescent="0.25">
      <c r="A246" s="20">
        <v>45154</v>
      </c>
      <c r="B246" s="21">
        <v>0.59027777777777779</v>
      </c>
      <c r="C246" s="21" t="s">
        <v>17</v>
      </c>
      <c r="D246" s="18">
        <v>3</v>
      </c>
      <c r="E246" s="18">
        <v>1</v>
      </c>
      <c r="F246" s="22" t="s">
        <v>111</v>
      </c>
      <c r="G246" s="22" t="s">
        <v>22</v>
      </c>
      <c r="H246" s="23">
        <v>3.1</v>
      </c>
      <c r="I246" s="23" t="s">
        <v>454</v>
      </c>
      <c r="J246" s="18" t="s">
        <v>64</v>
      </c>
      <c r="K246" s="19">
        <v>100</v>
      </c>
      <c r="L246" s="18">
        <f>IF(Table1323[[#This Row],[Fin]]&lt;&gt;"1st","",Table1323[[#This Row],[Div]]*Table1323[[#This Row],[Lev Bet]])</f>
        <v>310</v>
      </c>
      <c r="M246" s="18">
        <f>IF(Table1323[[#This Row],[Lev Ret]]="",Table1323[[#This Row],[Lev Bet]]*-1,L246-K246)</f>
        <v>210</v>
      </c>
      <c r="N246" s="24">
        <v>110</v>
      </c>
      <c r="O246" s="24">
        <f>IF(Table1323[[#This Row],[Fin]]&lt;&gt;"1st","",Table1323[[#This Row],[Div]]*Table1323[[#This Row],[Nat Bet]])</f>
        <v>341</v>
      </c>
      <c r="P246" s="24">
        <f>IF(Table1323[[#This Row],[Lev Ret]]="",Table1323[[#This Row],[Nat Bet]]*-1,O246-N246)</f>
        <v>231</v>
      </c>
      <c r="Q246" s="18" t="str">
        <f>TEXT(Table1323[[#This Row],[Date]],"DDD")</f>
        <v>Wed</v>
      </c>
    </row>
    <row r="247" spans="1:17" x14ac:dyDescent="0.25">
      <c r="A247" s="20">
        <v>45154</v>
      </c>
      <c r="B247" s="21">
        <v>0.66875000000000007</v>
      </c>
      <c r="C247" s="21" t="s">
        <v>13</v>
      </c>
      <c r="D247" s="18">
        <v>7</v>
      </c>
      <c r="E247" s="18">
        <v>3</v>
      </c>
      <c r="F247" s="22" t="s">
        <v>112</v>
      </c>
      <c r="G247" s="22" t="s">
        <v>22</v>
      </c>
      <c r="H247" s="23">
        <v>2.2000000000000002</v>
      </c>
      <c r="I247" s="23" t="s">
        <v>454</v>
      </c>
      <c r="J247" s="18" t="s">
        <v>63</v>
      </c>
      <c r="K247" s="19">
        <v>100</v>
      </c>
      <c r="L247" s="18">
        <f>IF(Table1323[[#This Row],[Fin]]&lt;&gt;"1st","",Table1323[[#This Row],[Div]]*Table1323[[#This Row],[Lev Bet]])</f>
        <v>220.00000000000003</v>
      </c>
      <c r="M247" s="18">
        <f>IF(Table1323[[#This Row],[Lev Ret]]="",Table1323[[#This Row],[Lev Bet]]*-1,L247-K247)</f>
        <v>120.00000000000003</v>
      </c>
      <c r="N247" s="24">
        <v>100</v>
      </c>
      <c r="O247" s="24">
        <f>IF(Table1323[[#This Row],[Fin]]&lt;&gt;"1st","",Table1323[[#This Row],[Div]]*Table1323[[#This Row],[Nat Bet]])</f>
        <v>220.00000000000003</v>
      </c>
      <c r="P247" s="24">
        <f>IF(Table1323[[#This Row],[Lev Ret]]="",Table1323[[#This Row],[Nat Bet]]*-1,O247-N247)</f>
        <v>120.00000000000003</v>
      </c>
      <c r="Q247" s="18" t="str">
        <f>TEXT(Table1323[[#This Row],[Date]],"DDD")</f>
        <v>Wed</v>
      </c>
    </row>
    <row r="248" spans="1:17" x14ac:dyDescent="0.25">
      <c r="A248" s="20">
        <v>45154</v>
      </c>
      <c r="B248" s="21">
        <v>0.6875</v>
      </c>
      <c r="C248" s="21" t="s">
        <v>17</v>
      </c>
      <c r="D248" s="18">
        <v>7</v>
      </c>
      <c r="E248" s="18">
        <v>3</v>
      </c>
      <c r="F248" s="22" t="s">
        <v>113</v>
      </c>
      <c r="G248" s="22"/>
      <c r="H248" s="23"/>
      <c r="I248" s="23" t="s">
        <v>454</v>
      </c>
      <c r="J248" s="18" t="s">
        <v>64</v>
      </c>
      <c r="K248" s="19">
        <v>100</v>
      </c>
      <c r="L248" s="18" t="str">
        <f>IF(Table1323[[#This Row],[Fin]]&lt;&gt;"1st","",Table1323[[#This Row],[Div]]*Table1323[[#This Row],[Lev Bet]])</f>
        <v/>
      </c>
      <c r="M248" s="18">
        <f>IF(Table1323[[#This Row],[Lev Ret]]="",Table1323[[#This Row],[Lev Bet]]*-1,L248-K248)</f>
        <v>-100</v>
      </c>
      <c r="N248" s="24">
        <v>110</v>
      </c>
      <c r="O248" s="24" t="str">
        <f>IF(Table1323[[#This Row],[Fin]]&lt;&gt;"1st","",Table1323[[#This Row],[Div]]*Table1323[[#This Row],[Nat Bet]])</f>
        <v/>
      </c>
      <c r="P248" s="24">
        <f>IF(Table1323[[#This Row],[Lev Ret]]="",Table1323[[#This Row],[Nat Bet]]*-1,O248-N248)</f>
        <v>-110</v>
      </c>
      <c r="Q248" s="18" t="str">
        <f>TEXT(Table1323[[#This Row],[Date]],"DDD")</f>
        <v>Wed</v>
      </c>
    </row>
    <row r="249" spans="1:17" x14ac:dyDescent="0.25">
      <c r="A249" s="20">
        <v>45154</v>
      </c>
      <c r="B249" s="21">
        <v>0.71180555555555547</v>
      </c>
      <c r="C249" s="21" t="s">
        <v>17</v>
      </c>
      <c r="D249" s="18">
        <v>8</v>
      </c>
      <c r="E249" s="18">
        <v>13</v>
      </c>
      <c r="F249" s="22" t="s">
        <v>114</v>
      </c>
      <c r="G249" s="22" t="s">
        <v>22</v>
      </c>
      <c r="H249" s="23">
        <v>1.85</v>
      </c>
      <c r="I249" s="23" t="s">
        <v>454</v>
      </c>
      <c r="J249" s="18" t="s">
        <v>64</v>
      </c>
      <c r="K249" s="19">
        <v>100</v>
      </c>
      <c r="L249" s="18">
        <f>IF(Table1323[[#This Row],[Fin]]&lt;&gt;"1st","",Table1323[[#This Row],[Div]]*Table1323[[#This Row],[Lev Bet]])</f>
        <v>185</v>
      </c>
      <c r="M249" s="18">
        <f>IF(Table1323[[#This Row],[Lev Ret]]="",Table1323[[#This Row],[Lev Bet]]*-1,L249-K249)</f>
        <v>85</v>
      </c>
      <c r="N249" s="24">
        <v>110</v>
      </c>
      <c r="O249" s="24">
        <f>IF(Table1323[[#This Row],[Fin]]&lt;&gt;"1st","",Table1323[[#This Row],[Div]]*Table1323[[#This Row],[Nat Bet]])</f>
        <v>203.5</v>
      </c>
      <c r="P249" s="24">
        <f>IF(Table1323[[#This Row],[Lev Ret]]="",Table1323[[#This Row],[Nat Bet]]*-1,O249-N249)</f>
        <v>93.5</v>
      </c>
      <c r="Q249" s="18" t="str">
        <f>TEXT(Table1323[[#This Row],[Date]],"DDD")</f>
        <v>Wed</v>
      </c>
    </row>
    <row r="250" spans="1:17" x14ac:dyDescent="0.25">
      <c r="A250" s="20">
        <v>45157</v>
      </c>
      <c r="B250" s="21">
        <v>0.57986111111111105</v>
      </c>
      <c r="C250" s="21" t="s">
        <v>14</v>
      </c>
      <c r="D250" s="18">
        <v>5</v>
      </c>
      <c r="E250" s="18">
        <v>9</v>
      </c>
      <c r="F250" s="22" t="s">
        <v>115</v>
      </c>
      <c r="G250" s="22"/>
      <c r="H250" s="23"/>
      <c r="I250" s="23" t="s">
        <v>454</v>
      </c>
      <c r="J250" s="18" t="s">
        <v>65</v>
      </c>
      <c r="K250" s="19">
        <v>100</v>
      </c>
      <c r="L250" s="18" t="str">
        <f>IF(Table1323[[#This Row],[Fin]]&lt;&gt;"1st","",Table1323[[#This Row],[Div]]*Table1323[[#This Row],[Lev Bet]])</f>
        <v/>
      </c>
      <c r="M250" s="18">
        <f>IF(Table1323[[#This Row],[Lev Ret]]="",Table1323[[#This Row],[Lev Bet]]*-1,L250-K250)</f>
        <v>-100</v>
      </c>
      <c r="N250" s="24">
        <v>140</v>
      </c>
      <c r="O250" s="24" t="str">
        <f>IF(Table1323[[#This Row],[Fin]]&lt;&gt;"1st","",Table1323[[#This Row],[Div]]*Table1323[[#This Row],[Nat Bet]])</f>
        <v/>
      </c>
      <c r="P250" s="24">
        <f>IF(Table1323[[#This Row],[Lev Ret]]="",Table1323[[#This Row],[Nat Bet]]*-1,O250-N250)</f>
        <v>-140</v>
      </c>
      <c r="Q250" s="18" t="str">
        <f>TEXT(Table1323[[#This Row],[Date]],"DDD")</f>
        <v>Sat</v>
      </c>
    </row>
    <row r="251" spans="1:17" x14ac:dyDescent="0.25">
      <c r="A251" s="20">
        <v>45157</v>
      </c>
      <c r="B251" s="21">
        <v>0.5854166666666667</v>
      </c>
      <c r="C251" s="21" t="s">
        <v>10</v>
      </c>
      <c r="D251" s="18">
        <v>5</v>
      </c>
      <c r="E251" s="18">
        <v>6</v>
      </c>
      <c r="F251" s="22" t="s">
        <v>101</v>
      </c>
      <c r="G251" s="22" t="s">
        <v>22</v>
      </c>
      <c r="H251" s="23">
        <v>4.4000000000000004</v>
      </c>
      <c r="I251" s="23" t="s">
        <v>454</v>
      </c>
      <c r="J251" s="18" t="s">
        <v>63</v>
      </c>
      <c r="K251" s="19">
        <v>100</v>
      </c>
      <c r="L251" s="18">
        <f>IF(Table1323[[#This Row],[Fin]]&lt;&gt;"1st","",Table1323[[#This Row],[Div]]*Table1323[[#This Row],[Lev Bet]])</f>
        <v>440.00000000000006</v>
      </c>
      <c r="M251" s="18">
        <f>IF(Table1323[[#This Row],[Lev Ret]]="",Table1323[[#This Row],[Lev Bet]]*-1,L251-K251)</f>
        <v>340.00000000000006</v>
      </c>
      <c r="N251" s="24">
        <v>140</v>
      </c>
      <c r="O251" s="24">
        <f>IF(Table1323[[#This Row],[Fin]]&lt;&gt;"1st","",Table1323[[#This Row],[Div]]*Table1323[[#This Row],[Nat Bet]])</f>
        <v>616</v>
      </c>
      <c r="P251" s="24">
        <f>IF(Table1323[[#This Row],[Lev Ret]]="",Table1323[[#This Row],[Nat Bet]]*-1,O251-N251)</f>
        <v>476</v>
      </c>
      <c r="Q251" s="18" t="str">
        <f>TEXT(Table1323[[#This Row],[Date]],"DDD")</f>
        <v>Sat</v>
      </c>
    </row>
    <row r="252" spans="1:17" x14ac:dyDescent="0.25">
      <c r="A252" s="20">
        <v>45161</v>
      </c>
      <c r="B252" s="21">
        <v>0.63194444444444442</v>
      </c>
      <c r="C252" s="21" t="s">
        <v>19</v>
      </c>
      <c r="D252" s="18">
        <v>4</v>
      </c>
      <c r="E252" s="18">
        <v>10</v>
      </c>
      <c r="F252" s="22" t="s">
        <v>116</v>
      </c>
      <c r="G252" s="22" t="s">
        <v>24</v>
      </c>
      <c r="H252" s="23"/>
      <c r="I252" s="23" t="s">
        <v>454</v>
      </c>
      <c r="J252" s="18" t="s">
        <v>65</v>
      </c>
      <c r="K252" s="19">
        <v>100</v>
      </c>
      <c r="L252" s="18" t="str">
        <f>IF(Table1323[[#This Row],[Fin]]&lt;&gt;"1st","",Table1323[[#This Row],[Div]]*Table1323[[#This Row],[Lev Bet]])</f>
        <v/>
      </c>
      <c r="M252" s="18">
        <f>IF(Table1323[[#This Row],[Lev Ret]]="",Table1323[[#This Row],[Lev Bet]]*-1,L252-K252)</f>
        <v>-100</v>
      </c>
      <c r="N252" s="24">
        <v>120</v>
      </c>
      <c r="O252" s="24" t="str">
        <f>IF(Table1323[[#This Row],[Fin]]&lt;&gt;"1st","",Table1323[[#This Row],[Div]]*Table1323[[#This Row],[Nat Bet]])</f>
        <v/>
      </c>
      <c r="P252" s="24">
        <f>IF(Table1323[[#This Row],[Lev Ret]]="",Table1323[[#This Row],[Nat Bet]]*-1,O252-N252)</f>
        <v>-120</v>
      </c>
      <c r="Q252" s="18" t="str">
        <f>TEXT(Table1323[[#This Row],[Date]],"DDD")</f>
        <v>Wed</v>
      </c>
    </row>
    <row r="253" spans="1:17" x14ac:dyDescent="0.25">
      <c r="A253" s="20">
        <v>45161</v>
      </c>
      <c r="B253" s="21">
        <v>0.6875</v>
      </c>
      <c r="C253" s="21" t="s">
        <v>17</v>
      </c>
      <c r="D253" s="18">
        <v>7</v>
      </c>
      <c r="E253" s="18">
        <v>9</v>
      </c>
      <c r="F253" s="22" t="s">
        <v>117</v>
      </c>
      <c r="G253" s="22" t="s">
        <v>24</v>
      </c>
      <c r="H253" s="23"/>
      <c r="I253" s="23" t="s">
        <v>454</v>
      </c>
      <c r="J253" s="18" t="s">
        <v>64</v>
      </c>
      <c r="K253" s="19">
        <v>100</v>
      </c>
      <c r="L253" s="18" t="str">
        <f>IF(Table1323[[#This Row],[Fin]]&lt;&gt;"1st","",Table1323[[#This Row],[Div]]*Table1323[[#This Row],[Lev Bet]])</f>
        <v/>
      </c>
      <c r="M253" s="18">
        <f>IF(Table1323[[#This Row],[Lev Ret]]="",Table1323[[#This Row],[Lev Bet]]*-1,L253-K253)</f>
        <v>-100</v>
      </c>
      <c r="N253" s="24">
        <v>110</v>
      </c>
      <c r="O253" s="24" t="str">
        <f>IF(Table1323[[#This Row],[Fin]]&lt;&gt;"1st","",Table1323[[#This Row],[Div]]*Table1323[[#This Row],[Nat Bet]])</f>
        <v/>
      </c>
      <c r="P253" s="24">
        <f>IF(Table1323[[#This Row],[Lev Ret]]="",Table1323[[#This Row],[Nat Bet]]*-1,O253-N253)</f>
        <v>-110</v>
      </c>
      <c r="Q253" s="18" t="str">
        <f>TEXT(Table1323[[#This Row],[Date]],"DDD")</f>
        <v>Wed</v>
      </c>
    </row>
    <row r="254" spans="1:17" x14ac:dyDescent="0.25">
      <c r="A254" s="20">
        <v>45161</v>
      </c>
      <c r="B254" s="21">
        <v>0.70486111111111116</v>
      </c>
      <c r="C254" s="21" t="s">
        <v>19</v>
      </c>
      <c r="D254" s="18">
        <v>7</v>
      </c>
      <c r="E254" s="18">
        <v>8</v>
      </c>
      <c r="F254" s="22" t="s">
        <v>118</v>
      </c>
      <c r="G254" s="22" t="s">
        <v>22</v>
      </c>
      <c r="H254" s="23">
        <v>3.3</v>
      </c>
      <c r="I254" s="23" t="s">
        <v>454</v>
      </c>
      <c r="J254" s="18" t="s">
        <v>65</v>
      </c>
      <c r="K254" s="19">
        <v>100</v>
      </c>
      <c r="L254" s="18">
        <f>IF(Table1323[[#This Row],[Fin]]&lt;&gt;"1st","",Table1323[[#This Row],[Div]]*Table1323[[#This Row],[Lev Bet]])</f>
        <v>330</v>
      </c>
      <c r="M254" s="18">
        <f>IF(Table1323[[#This Row],[Lev Ret]]="",Table1323[[#This Row],[Lev Bet]]*-1,L254-K254)</f>
        <v>230</v>
      </c>
      <c r="N254" s="24">
        <v>120</v>
      </c>
      <c r="O254" s="24">
        <f>IF(Table1323[[#This Row],[Fin]]&lt;&gt;"1st","",Table1323[[#This Row],[Div]]*Table1323[[#This Row],[Nat Bet]])</f>
        <v>396</v>
      </c>
      <c r="P254" s="24">
        <f>IF(Table1323[[#This Row],[Lev Ret]]="",Table1323[[#This Row],[Nat Bet]]*-1,O254-N254)</f>
        <v>276</v>
      </c>
      <c r="Q254" s="18" t="str">
        <f>TEXT(Table1323[[#This Row],[Date]],"DDD")</f>
        <v>Wed</v>
      </c>
    </row>
    <row r="255" spans="1:17" x14ac:dyDescent="0.25">
      <c r="A255" s="20">
        <v>45164</v>
      </c>
      <c r="B255" s="21">
        <v>0.53819444444444442</v>
      </c>
      <c r="C255" s="21" t="s">
        <v>12</v>
      </c>
      <c r="D255" s="18">
        <v>3</v>
      </c>
      <c r="E255" s="18">
        <v>9</v>
      </c>
      <c r="F255" s="22" t="s">
        <v>119</v>
      </c>
      <c r="G255" s="22"/>
      <c r="H255" s="23"/>
      <c r="I255" s="23" t="s">
        <v>454</v>
      </c>
      <c r="J255" s="18" t="s">
        <v>65</v>
      </c>
      <c r="K255" s="19">
        <v>100</v>
      </c>
      <c r="L255" s="18" t="str">
        <f>IF(Table1323[[#This Row],[Fin]]&lt;&gt;"1st","",Table1323[[#This Row],[Div]]*Table1323[[#This Row],[Lev Bet]])</f>
        <v/>
      </c>
      <c r="M255" s="18">
        <f>IF(Table1323[[#This Row],[Lev Ret]]="",Table1323[[#This Row],[Lev Bet]]*-1,L255-K255)</f>
        <v>-100</v>
      </c>
      <c r="N255" s="24">
        <v>140</v>
      </c>
      <c r="O255" s="24" t="str">
        <f>IF(Table1323[[#This Row],[Fin]]&lt;&gt;"1st","",Table1323[[#This Row],[Div]]*Table1323[[#This Row],[Nat Bet]])</f>
        <v/>
      </c>
      <c r="P255" s="24">
        <f>IF(Table1323[[#This Row],[Lev Ret]]="",Table1323[[#This Row],[Nat Bet]]*-1,O255-N255)</f>
        <v>-140</v>
      </c>
      <c r="Q255" s="18" t="str">
        <f>TEXT(Table1323[[#This Row],[Date]],"DDD")</f>
        <v>Sat</v>
      </c>
    </row>
    <row r="256" spans="1:17" x14ac:dyDescent="0.25">
      <c r="A256" s="20">
        <v>45164</v>
      </c>
      <c r="B256" s="21">
        <v>0.5625</v>
      </c>
      <c r="C256" s="21" t="s">
        <v>12</v>
      </c>
      <c r="D256" s="18">
        <v>4</v>
      </c>
      <c r="E256" s="18">
        <v>13</v>
      </c>
      <c r="F256" s="22" t="s">
        <v>120</v>
      </c>
      <c r="G256" s="22"/>
      <c r="H256" s="23"/>
      <c r="I256" s="23" t="s">
        <v>454</v>
      </c>
      <c r="J256" s="18" t="s">
        <v>65</v>
      </c>
      <c r="K256" s="19">
        <v>100</v>
      </c>
      <c r="L256" s="18" t="str">
        <f>IF(Table1323[[#This Row],[Fin]]&lt;&gt;"1st","",Table1323[[#This Row],[Div]]*Table1323[[#This Row],[Lev Bet]])</f>
        <v/>
      </c>
      <c r="M256" s="18">
        <f>IF(Table1323[[#This Row],[Lev Ret]]="",Table1323[[#This Row],[Lev Bet]]*-1,L256-K256)</f>
        <v>-100</v>
      </c>
      <c r="N256" s="24">
        <v>140</v>
      </c>
      <c r="O256" s="24" t="str">
        <f>IF(Table1323[[#This Row],[Fin]]&lt;&gt;"1st","",Table1323[[#This Row],[Div]]*Table1323[[#This Row],[Nat Bet]])</f>
        <v/>
      </c>
      <c r="P256" s="24">
        <f>IF(Table1323[[#This Row],[Lev Ret]]="",Table1323[[#This Row],[Nat Bet]]*-1,O256-N256)</f>
        <v>-140</v>
      </c>
      <c r="Q256" s="18" t="str">
        <f>TEXT(Table1323[[#This Row],[Date]],"DDD")</f>
        <v>Sat</v>
      </c>
    </row>
    <row r="257" spans="1:17" x14ac:dyDescent="0.25">
      <c r="A257" s="20">
        <v>45164</v>
      </c>
      <c r="B257" s="21">
        <v>0.69791666666666663</v>
      </c>
      <c r="C257" s="21" t="s">
        <v>94</v>
      </c>
      <c r="D257" s="18">
        <v>8</v>
      </c>
      <c r="E257" s="18">
        <v>8</v>
      </c>
      <c r="F257" s="22" t="s">
        <v>85</v>
      </c>
      <c r="G257" s="22"/>
      <c r="H257" s="23"/>
      <c r="I257" s="23" t="s">
        <v>454</v>
      </c>
      <c r="J257" s="18" t="s">
        <v>64</v>
      </c>
      <c r="K257" s="19">
        <v>100</v>
      </c>
      <c r="L257" s="18" t="str">
        <f>IF(Table1323[[#This Row],[Fin]]&lt;&gt;"1st","",Table1323[[#This Row],[Div]]*Table1323[[#This Row],[Lev Bet]])</f>
        <v/>
      </c>
      <c r="M257" s="18">
        <f>IF(Table1323[[#This Row],[Lev Ret]]="",Table1323[[#This Row],[Lev Bet]]*-1,L257-K257)</f>
        <v>-100</v>
      </c>
      <c r="N257" s="24">
        <v>150</v>
      </c>
      <c r="O257" s="24" t="str">
        <f>IF(Table1323[[#This Row],[Fin]]&lt;&gt;"1st","",Table1323[[#This Row],[Div]]*Table1323[[#This Row],[Nat Bet]])</f>
        <v/>
      </c>
      <c r="P257" s="24">
        <f>IF(Table1323[[#This Row],[Lev Ret]]="",Table1323[[#This Row],[Nat Bet]]*-1,O257-N257)</f>
        <v>-150</v>
      </c>
      <c r="Q257" s="18" t="str">
        <f>TEXT(Table1323[[#This Row],[Date]],"DDD")</f>
        <v>Sat</v>
      </c>
    </row>
    <row r="258" spans="1:17" x14ac:dyDescent="0.25">
      <c r="A258" s="20">
        <v>45164</v>
      </c>
      <c r="B258" s="21">
        <v>0.71180555555555547</v>
      </c>
      <c r="C258" s="21" t="s">
        <v>12</v>
      </c>
      <c r="D258" s="18">
        <v>10</v>
      </c>
      <c r="E258" s="18">
        <v>12</v>
      </c>
      <c r="F258" s="22" t="s">
        <v>121</v>
      </c>
      <c r="G258" s="22" t="s">
        <v>22</v>
      </c>
      <c r="H258" s="23">
        <v>3.9</v>
      </c>
      <c r="I258" s="23" t="s">
        <v>454</v>
      </c>
      <c r="J258" s="18" t="s">
        <v>65</v>
      </c>
      <c r="K258" s="19">
        <v>100</v>
      </c>
      <c r="L258" s="18">
        <f>IF(Table1323[[#This Row],[Fin]]&lt;&gt;"1st","",Table1323[[#This Row],[Div]]*Table1323[[#This Row],[Lev Bet]])</f>
        <v>390</v>
      </c>
      <c r="M258" s="18">
        <f>IF(Table1323[[#This Row],[Lev Ret]]="",Table1323[[#This Row],[Lev Bet]]*-1,L258-K258)</f>
        <v>290</v>
      </c>
      <c r="N258" s="24">
        <v>140</v>
      </c>
      <c r="O258" s="24">
        <f>IF(Table1323[[#This Row],[Fin]]&lt;&gt;"1st","",Table1323[[#This Row],[Div]]*Table1323[[#This Row],[Nat Bet]])</f>
        <v>546</v>
      </c>
      <c r="P258" s="24">
        <f>IF(Table1323[[#This Row],[Lev Ret]]="",Table1323[[#This Row],[Nat Bet]]*-1,O258-N258)</f>
        <v>406</v>
      </c>
      <c r="Q258" s="18" t="str">
        <f>TEXT(Table1323[[#This Row],[Date]],"DDD")</f>
        <v>Sat</v>
      </c>
    </row>
    <row r="259" spans="1:17" x14ac:dyDescent="0.25">
      <c r="A259" s="20">
        <v>45164</v>
      </c>
      <c r="B259" s="21">
        <v>0.71875</v>
      </c>
      <c r="C259" s="21" t="s">
        <v>94</v>
      </c>
      <c r="D259" s="18">
        <v>9</v>
      </c>
      <c r="E259" s="18">
        <v>6</v>
      </c>
      <c r="F259" s="22" t="s">
        <v>122</v>
      </c>
      <c r="G259" s="22" t="s">
        <v>22</v>
      </c>
      <c r="H259" s="23">
        <v>5.0999999999999996</v>
      </c>
      <c r="I259" s="23" t="s">
        <v>454</v>
      </c>
      <c r="J259" s="18" t="s">
        <v>64</v>
      </c>
      <c r="K259" s="19">
        <v>100</v>
      </c>
      <c r="L259" s="18">
        <f>IF(Table1323[[#This Row],[Fin]]&lt;&gt;"1st","",Table1323[[#This Row],[Div]]*Table1323[[#This Row],[Lev Bet]])</f>
        <v>509.99999999999994</v>
      </c>
      <c r="M259" s="18">
        <f>IF(Table1323[[#This Row],[Lev Ret]]="",Table1323[[#This Row],[Lev Bet]]*-1,L259-K259)</f>
        <v>409.99999999999994</v>
      </c>
      <c r="N259" s="24">
        <v>150</v>
      </c>
      <c r="O259" s="24">
        <f>IF(Table1323[[#This Row],[Fin]]&lt;&gt;"1st","",Table1323[[#This Row],[Div]]*Table1323[[#This Row],[Nat Bet]])</f>
        <v>765</v>
      </c>
      <c r="P259" s="24">
        <f>IF(Table1323[[#This Row],[Lev Ret]]="",Table1323[[#This Row],[Nat Bet]]*-1,O259-N259)</f>
        <v>615</v>
      </c>
      <c r="Q259" s="18" t="str">
        <f>TEXT(Table1323[[#This Row],[Date]],"DDD")</f>
        <v>Sat</v>
      </c>
    </row>
    <row r="260" spans="1:17" x14ac:dyDescent="0.25">
      <c r="A260" s="20">
        <v>45168</v>
      </c>
      <c r="B260" s="21">
        <v>0.56597222222222221</v>
      </c>
      <c r="C260" s="21" t="s">
        <v>16</v>
      </c>
      <c r="D260" s="18">
        <v>2</v>
      </c>
      <c r="E260" s="18">
        <v>2</v>
      </c>
      <c r="F260" s="22" t="s">
        <v>124</v>
      </c>
      <c r="G260" s="22"/>
      <c r="H260" s="23"/>
      <c r="I260" s="23" t="s">
        <v>454</v>
      </c>
      <c r="J260" s="18" t="s">
        <v>64</v>
      </c>
      <c r="K260" s="19">
        <v>100</v>
      </c>
      <c r="L260" s="18" t="str">
        <f>IF(Table1323[[#This Row],[Fin]]&lt;&gt;"1st","",Table1323[[#This Row],[Div]]*Table1323[[#This Row],[Lev Bet]])</f>
        <v/>
      </c>
      <c r="M260" s="18">
        <f>IF(Table1323[[#This Row],[Lev Ret]]="",Table1323[[#This Row],[Lev Bet]]*-1,L260-K260)</f>
        <v>-100</v>
      </c>
      <c r="N260" s="24">
        <v>110</v>
      </c>
      <c r="O260" s="24" t="str">
        <f>IF(Table1323[[#This Row],[Fin]]&lt;&gt;"1st","",Table1323[[#This Row],[Div]]*Table1323[[#This Row],[Nat Bet]])</f>
        <v/>
      </c>
      <c r="P260" s="24">
        <f>IF(Table1323[[#This Row],[Lev Ret]]="",Table1323[[#This Row],[Nat Bet]]*-1,O260-N260)</f>
        <v>-110</v>
      </c>
      <c r="Q260" s="18" t="str">
        <f>TEXT(Table1323[[#This Row],[Date]],"DDD")</f>
        <v>Wed</v>
      </c>
    </row>
    <row r="261" spans="1:17" x14ac:dyDescent="0.25">
      <c r="A261" s="20">
        <v>45168</v>
      </c>
      <c r="B261" s="21">
        <v>0.58333333333333337</v>
      </c>
      <c r="C261" s="21" t="s">
        <v>15</v>
      </c>
      <c r="D261" s="18">
        <v>2</v>
      </c>
      <c r="E261" s="18">
        <v>8</v>
      </c>
      <c r="F261" s="22" t="s">
        <v>125</v>
      </c>
      <c r="G261" s="22" t="s">
        <v>24</v>
      </c>
      <c r="H261" s="23"/>
      <c r="I261" s="23" t="s">
        <v>454</v>
      </c>
      <c r="J261" s="18" t="s">
        <v>65</v>
      </c>
      <c r="K261" s="19">
        <v>100</v>
      </c>
      <c r="L261" s="18" t="str">
        <f>IF(Table1323[[#This Row],[Fin]]&lt;&gt;"1st","",Table1323[[#This Row],[Div]]*Table1323[[#This Row],[Lev Bet]])</f>
        <v/>
      </c>
      <c r="M261" s="18">
        <f>IF(Table1323[[#This Row],[Lev Ret]]="",Table1323[[#This Row],[Lev Bet]]*-1,L261-K261)</f>
        <v>-100</v>
      </c>
      <c r="N261" s="24">
        <v>120</v>
      </c>
      <c r="O261" s="24" t="str">
        <f>IF(Table1323[[#This Row],[Fin]]&lt;&gt;"1st","",Table1323[[#This Row],[Div]]*Table1323[[#This Row],[Nat Bet]])</f>
        <v/>
      </c>
      <c r="P261" s="24">
        <f>IF(Table1323[[#This Row],[Lev Ret]]="",Table1323[[#This Row],[Nat Bet]]*-1,O261-N261)</f>
        <v>-120</v>
      </c>
      <c r="Q261" s="18" t="str">
        <f>TEXT(Table1323[[#This Row],[Date]],"DDD")</f>
        <v>Wed</v>
      </c>
    </row>
    <row r="262" spans="1:17" x14ac:dyDescent="0.25">
      <c r="A262" s="20">
        <v>45168</v>
      </c>
      <c r="B262" s="21">
        <v>0.59583333333333333</v>
      </c>
      <c r="C262" s="21" t="s">
        <v>10</v>
      </c>
      <c r="D262" s="18">
        <v>4</v>
      </c>
      <c r="E262" s="18">
        <v>11</v>
      </c>
      <c r="F262" s="22" t="s">
        <v>126</v>
      </c>
      <c r="G262" s="22"/>
      <c r="H262" s="23"/>
      <c r="I262" s="23" t="s">
        <v>454</v>
      </c>
      <c r="J262" s="18" t="s">
        <v>63</v>
      </c>
      <c r="K262" s="19">
        <v>100</v>
      </c>
      <c r="L262" s="18" t="str">
        <f>IF(Table1323[[#This Row],[Fin]]&lt;&gt;"1st","",Table1323[[#This Row],[Div]]*Table1323[[#This Row],[Lev Bet]])</f>
        <v/>
      </c>
      <c r="M262" s="18">
        <f>IF(Table1323[[#This Row],[Lev Ret]]="",Table1323[[#This Row],[Lev Bet]]*-1,L262-K262)</f>
        <v>-100</v>
      </c>
      <c r="N262" s="24">
        <v>100</v>
      </c>
      <c r="O262" s="24" t="str">
        <f>IF(Table1323[[#This Row],[Fin]]&lt;&gt;"1st","",Table1323[[#This Row],[Div]]*Table1323[[#This Row],[Nat Bet]])</f>
        <v/>
      </c>
      <c r="P262" s="24">
        <f>IF(Table1323[[#This Row],[Lev Ret]]="",Table1323[[#This Row],[Nat Bet]]*-1,O262-N262)</f>
        <v>-100</v>
      </c>
      <c r="Q262" s="18" t="str">
        <f>TEXT(Table1323[[#This Row],[Date]],"DDD")</f>
        <v>Wed</v>
      </c>
    </row>
    <row r="263" spans="1:17" x14ac:dyDescent="0.25">
      <c r="A263" s="20">
        <v>45168</v>
      </c>
      <c r="B263" s="21">
        <v>0.63888888888888895</v>
      </c>
      <c r="C263" s="21" t="s">
        <v>16</v>
      </c>
      <c r="D263" s="18">
        <v>5</v>
      </c>
      <c r="E263" s="18">
        <v>5</v>
      </c>
      <c r="F263" s="22" t="s">
        <v>127</v>
      </c>
      <c r="G263" s="22" t="s">
        <v>24</v>
      </c>
      <c r="H263" s="23"/>
      <c r="I263" s="23" t="s">
        <v>454</v>
      </c>
      <c r="J263" s="18" t="s">
        <v>64</v>
      </c>
      <c r="K263" s="19">
        <v>100</v>
      </c>
      <c r="L263" s="18" t="str">
        <f>IF(Table1323[[#This Row],[Fin]]&lt;&gt;"1st","",Table1323[[#This Row],[Div]]*Table1323[[#This Row],[Lev Bet]])</f>
        <v/>
      </c>
      <c r="M263" s="18">
        <f>IF(Table1323[[#This Row],[Lev Ret]]="",Table1323[[#This Row],[Lev Bet]]*-1,L263-K263)</f>
        <v>-100</v>
      </c>
      <c r="N263" s="24">
        <v>110</v>
      </c>
      <c r="O263" s="24" t="str">
        <f>IF(Table1323[[#This Row],[Fin]]&lt;&gt;"1st","",Table1323[[#This Row],[Div]]*Table1323[[#This Row],[Nat Bet]])</f>
        <v/>
      </c>
      <c r="P263" s="24">
        <f>IF(Table1323[[#This Row],[Lev Ret]]="",Table1323[[#This Row],[Nat Bet]]*-1,O263-N263)</f>
        <v>-110</v>
      </c>
      <c r="Q263" s="18" t="str">
        <f>TEXT(Table1323[[#This Row],[Date]],"DDD")</f>
        <v>Wed</v>
      </c>
    </row>
    <row r="264" spans="1:17" x14ac:dyDescent="0.25">
      <c r="A264" s="20">
        <v>45171</v>
      </c>
      <c r="B264" s="21">
        <v>0.64374999999999993</v>
      </c>
      <c r="C264" s="21" t="s">
        <v>13</v>
      </c>
      <c r="D264" s="18">
        <v>7</v>
      </c>
      <c r="E264" s="18">
        <v>10</v>
      </c>
      <c r="F264" s="22" t="s">
        <v>98</v>
      </c>
      <c r="G264" s="22" t="s">
        <v>22</v>
      </c>
      <c r="H264" s="23">
        <v>2.2999999999999998</v>
      </c>
      <c r="I264" s="23" t="s">
        <v>454</v>
      </c>
      <c r="J264" s="18" t="s">
        <v>63</v>
      </c>
      <c r="K264" s="19">
        <v>100</v>
      </c>
      <c r="L264" s="18">
        <f>IF(Table1323[[#This Row],[Fin]]&lt;&gt;"1st","",Table1323[[#This Row],[Div]]*Table1323[[#This Row],[Lev Bet]])</f>
        <v>229.99999999999997</v>
      </c>
      <c r="M264" s="18">
        <f>IF(Table1323[[#This Row],[Lev Ret]]="",Table1323[[#This Row],[Lev Bet]]*-1,L264-K264)</f>
        <v>129.99999999999997</v>
      </c>
      <c r="N264" s="24">
        <v>140</v>
      </c>
      <c r="O264" s="24">
        <f>IF(Table1323[[#This Row],[Fin]]&lt;&gt;"1st","",Table1323[[#This Row],[Div]]*Table1323[[#This Row],[Nat Bet]])</f>
        <v>322</v>
      </c>
      <c r="P264" s="24">
        <f>IF(Table1323[[#This Row],[Lev Ret]]="",Table1323[[#This Row],[Nat Bet]]*-1,O264-N264)</f>
        <v>182</v>
      </c>
      <c r="Q264" s="18" t="str">
        <f>TEXT(Table1323[[#This Row],[Date]],"DDD")</f>
        <v>Sat</v>
      </c>
    </row>
    <row r="265" spans="1:17" x14ac:dyDescent="0.25">
      <c r="A265" s="20">
        <v>45175</v>
      </c>
      <c r="B265" s="21">
        <v>0.56597222222222221</v>
      </c>
      <c r="C265" s="21" t="s">
        <v>16</v>
      </c>
      <c r="D265" s="18">
        <v>2</v>
      </c>
      <c r="E265" s="18">
        <v>3</v>
      </c>
      <c r="F265" s="22" t="s">
        <v>129</v>
      </c>
      <c r="G265" s="22" t="s">
        <v>23</v>
      </c>
      <c r="H265" s="23"/>
      <c r="I265" s="23" t="s">
        <v>454</v>
      </c>
      <c r="J265" s="18" t="s">
        <v>64</v>
      </c>
      <c r="K265" s="19">
        <v>100</v>
      </c>
      <c r="L265" s="18" t="str">
        <f>IF(Table1323[[#This Row],[Fin]]&lt;&gt;"1st","",Table1323[[#This Row],[Div]]*Table1323[[#This Row],[Lev Bet]])</f>
        <v/>
      </c>
      <c r="M265" s="18">
        <f>IF(Table1323[[#This Row],[Lev Ret]]="",Table1323[[#This Row],[Lev Bet]]*-1,L265-K265)</f>
        <v>-100</v>
      </c>
      <c r="N265" s="24">
        <v>110</v>
      </c>
      <c r="O265" s="24" t="str">
        <f>IF(Table1323[[#This Row],[Fin]]&lt;&gt;"1st","",Table1323[[#This Row],[Div]]*Table1323[[#This Row],[Nat Bet]])</f>
        <v/>
      </c>
      <c r="P265" s="24">
        <f>IF(Table1323[[#This Row],[Lev Ret]]="",Table1323[[#This Row],[Nat Bet]]*-1,O265-N265)</f>
        <v>-110</v>
      </c>
      <c r="Q265" s="18" t="str">
        <f>TEXT(Table1323[[#This Row],[Date]],"DDD")</f>
        <v>Wed</v>
      </c>
    </row>
    <row r="266" spans="1:17" x14ac:dyDescent="0.25">
      <c r="A266" s="20">
        <v>45175</v>
      </c>
      <c r="B266" s="21">
        <v>0.59027777777777779</v>
      </c>
      <c r="C266" s="21" t="s">
        <v>16</v>
      </c>
      <c r="D266" s="18">
        <v>3</v>
      </c>
      <c r="E266" s="18">
        <v>1</v>
      </c>
      <c r="F266" s="22" t="s">
        <v>107</v>
      </c>
      <c r="G266" s="22"/>
      <c r="H266" s="23"/>
      <c r="I266" s="23" t="s">
        <v>454</v>
      </c>
      <c r="J266" s="18" t="s">
        <v>64</v>
      </c>
      <c r="K266" s="19">
        <v>100</v>
      </c>
      <c r="L266" s="18" t="str">
        <f>IF(Table1323[[#This Row],[Fin]]&lt;&gt;"1st","",Table1323[[#This Row],[Div]]*Table1323[[#This Row],[Lev Bet]])</f>
        <v/>
      </c>
      <c r="M266" s="18">
        <f>IF(Table1323[[#This Row],[Lev Ret]]="",Table1323[[#This Row],[Lev Bet]]*-1,L266-K266)</f>
        <v>-100</v>
      </c>
      <c r="N266" s="24">
        <v>110</v>
      </c>
      <c r="O266" s="24" t="str">
        <f>IF(Table1323[[#This Row],[Fin]]&lt;&gt;"1st","",Table1323[[#This Row],[Div]]*Table1323[[#This Row],[Nat Bet]])</f>
        <v/>
      </c>
      <c r="P266" s="24">
        <f>IF(Table1323[[#This Row],[Lev Ret]]="",Table1323[[#This Row],[Nat Bet]]*-1,O266-N266)</f>
        <v>-110</v>
      </c>
      <c r="Q266" s="18" t="str">
        <f>TEXT(Table1323[[#This Row],[Date]],"DDD")</f>
        <v>Wed</v>
      </c>
    </row>
    <row r="267" spans="1:17" x14ac:dyDescent="0.25">
      <c r="A267" s="20">
        <v>45175</v>
      </c>
      <c r="B267" s="21">
        <v>0.66319444444444442</v>
      </c>
      <c r="C267" s="21" t="s">
        <v>16</v>
      </c>
      <c r="D267" s="18">
        <v>6</v>
      </c>
      <c r="E267" s="18">
        <v>13</v>
      </c>
      <c r="F267" s="22" t="s">
        <v>130</v>
      </c>
      <c r="G267" s="22"/>
      <c r="H267" s="23"/>
      <c r="I267" s="23" t="s">
        <v>454</v>
      </c>
      <c r="J267" s="18" t="s">
        <v>64</v>
      </c>
      <c r="K267" s="19">
        <v>100</v>
      </c>
      <c r="L267" s="18" t="str">
        <f>IF(Table1323[[#This Row],[Fin]]&lt;&gt;"1st","",Table1323[[#This Row],[Div]]*Table1323[[#This Row],[Lev Bet]])</f>
        <v/>
      </c>
      <c r="M267" s="18">
        <f>IF(Table1323[[#This Row],[Lev Ret]]="",Table1323[[#This Row],[Lev Bet]]*-1,L267-K267)</f>
        <v>-100</v>
      </c>
      <c r="N267" s="24">
        <v>110</v>
      </c>
      <c r="O267" s="24" t="str">
        <f>IF(Table1323[[#This Row],[Fin]]&lt;&gt;"1st","",Table1323[[#This Row],[Div]]*Table1323[[#This Row],[Nat Bet]])</f>
        <v/>
      </c>
      <c r="P267" s="24">
        <f>IF(Table1323[[#This Row],[Lev Ret]]="",Table1323[[#This Row],[Nat Bet]]*-1,O267-N267)</f>
        <v>-110</v>
      </c>
      <c r="Q267" s="18" t="str">
        <f>TEXT(Table1323[[#This Row],[Date]],"DDD")</f>
        <v>Wed</v>
      </c>
    </row>
    <row r="268" spans="1:17" x14ac:dyDescent="0.25">
      <c r="A268" s="20">
        <v>45175</v>
      </c>
      <c r="B268" s="21">
        <v>0.66875000000000007</v>
      </c>
      <c r="C268" s="21" t="s">
        <v>13</v>
      </c>
      <c r="D268" s="18">
        <v>7</v>
      </c>
      <c r="E268" s="18">
        <v>5</v>
      </c>
      <c r="F268" s="22" t="s">
        <v>131</v>
      </c>
      <c r="G268" s="22" t="s">
        <v>23</v>
      </c>
      <c r="H268" s="23"/>
      <c r="I268" s="23" t="s">
        <v>454</v>
      </c>
      <c r="J268" s="18" t="s">
        <v>63</v>
      </c>
      <c r="K268" s="19">
        <v>100</v>
      </c>
      <c r="L268" s="18" t="str">
        <f>IF(Table1323[[#This Row],[Fin]]&lt;&gt;"1st","",Table1323[[#This Row],[Div]]*Table1323[[#This Row],[Lev Bet]])</f>
        <v/>
      </c>
      <c r="M268" s="18">
        <f>IF(Table1323[[#This Row],[Lev Ret]]="",Table1323[[#This Row],[Lev Bet]]*-1,L268-K268)</f>
        <v>-100</v>
      </c>
      <c r="N268" s="24">
        <v>100</v>
      </c>
      <c r="O268" s="24" t="str">
        <f>IF(Table1323[[#This Row],[Fin]]&lt;&gt;"1st","",Table1323[[#This Row],[Div]]*Table1323[[#This Row],[Nat Bet]])</f>
        <v/>
      </c>
      <c r="P268" s="24">
        <f>IF(Table1323[[#This Row],[Lev Ret]]="",Table1323[[#This Row],[Nat Bet]]*-1,O268-N268)</f>
        <v>-100</v>
      </c>
      <c r="Q268" s="18" t="str">
        <f>TEXT(Table1323[[#This Row],[Date]],"DDD")</f>
        <v>Wed</v>
      </c>
    </row>
    <row r="269" spans="1:17" x14ac:dyDescent="0.25">
      <c r="A269" s="20">
        <v>45175</v>
      </c>
      <c r="B269" s="21">
        <v>0.71180555555555547</v>
      </c>
      <c r="C269" s="21" t="s">
        <v>16</v>
      </c>
      <c r="D269" s="18">
        <v>8</v>
      </c>
      <c r="E269" s="18">
        <v>1</v>
      </c>
      <c r="F269" s="22" t="s">
        <v>56</v>
      </c>
      <c r="G269" s="22" t="s">
        <v>22</v>
      </c>
      <c r="H269" s="23">
        <v>3.2</v>
      </c>
      <c r="I269" s="23" t="s">
        <v>454</v>
      </c>
      <c r="J269" s="18" t="s">
        <v>64</v>
      </c>
      <c r="K269" s="19">
        <v>100</v>
      </c>
      <c r="L269" s="18">
        <f>IF(Table1323[[#This Row],[Fin]]&lt;&gt;"1st","",Table1323[[#This Row],[Div]]*Table1323[[#This Row],[Lev Bet]])</f>
        <v>320</v>
      </c>
      <c r="M269" s="18">
        <f>IF(Table1323[[#This Row],[Lev Ret]]="",Table1323[[#This Row],[Lev Bet]]*-1,L269-K269)</f>
        <v>220</v>
      </c>
      <c r="N269" s="24">
        <v>110</v>
      </c>
      <c r="O269" s="24">
        <f>IF(Table1323[[#This Row],[Fin]]&lt;&gt;"1st","",Table1323[[#This Row],[Div]]*Table1323[[#This Row],[Nat Bet]])</f>
        <v>352</v>
      </c>
      <c r="P269" s="24">
        <f>IF(Table1323[[#This Row],[Lev Ret]]="",Table1323[[#This Row],[Nat Bet]]*-1,O269-N269)</f>
        <v>242</v>
      </c>
      <c r="Q269" s="18" t="str">
        <f>TEXT(Table1323[[#This Row],[Date]],"DDD")</f>
        <v>Wed</v>
      </c>
    </row>
    <row r="270" spans="1:17" x14ac:dyDescent="0.25">
      <c r="A270" s="20">
        <v>45178</v>
      </c>
      <c r="B270" s="21">
        <v>0.52777777777777779</v>
      </c>
      <c r="C270" s="21" t="s">
        <v>94</v>
      </c>
      <c r="D270" s="18">
        <v>2</v>
      </c>
      <c r="E270" s="18">
        <v>7</v>
      </c>
      <c r="F270" s="22" t="s">
        <v>75</v>
      </c>
      <c r="G270" s="22" t="s">
        <v>22</v>
      </c>
      <c r="H270" s="23">
        <v>5.5</v>
      </c>
      <c r="I270" s="23" t="s">
        <v>454</v>
      </c>
      <c r="J270" s="18" t="s">
        <v>64</v>
      </c>
      <c r="K270" s="19">
        <v>100</v>
      </c>
      <c r="L270" s="18">
        <f>IF(Table1323[[#This Row],[Fin]]&lt;&gt;"1st","",Table1323[[#This Row],[Div]]*Table1323[[#This Row],[Lev Bet]])</f>
        <v>550</v>
      </c>
      <c r="M270" s="18">
        <f>IF(Table1323[[#This Row],[Lev Ret]]="",Table1323[[#This Row],[Lev Bet]]*-1,L270-K270)</f>
        <v>450</v>
      </c>
      <c r="N270" s="24">
        <v>140</v>
      </c>
      <c r="O270" s="24">
        <f>IF(Table1323[[#This Row],[Fin]]&lt;&gt;"1st","",Table1323[[#This Row],[Div]]*Table1323[[#This Row],[Nat Bet]])</f>
        <v>770</v>
      </c>
      <c r="P270" s="24">
        <f>IF(Table1323[[#This Row],[Lev Ret]]="",Table1323[[#This Row],[Nat Bet]]*-1,O270-N270)</f>
        <v>630</v>
      </c>
      <c r="Q270" s="18" t="str">
        <f>TEXT(Table1323[[#This Row],[Date]],"DDD")</f>
        <v>Sat</v>
      </c>
    </row>
    <row r="271" spans="1:17" x14ac:dyDescent="0.25">
      <c r="A271" s="20">
        <v>45178</v>
      </c>
      <c r="B271" s="21">
        <v>0.57638888888888895</v>
      </c>
      <c r="C271" s="21" t="s">
        <v>94</v>
      </c>
      <c r="D271" s="18">
        <v>4</v>
      </c>
      <c r="E271" s="18">
        <v>5</v>
      </c>
      <c r="F271" s="22" t="s">
        <v>109</v>
      </c>
      <c r="G271" s="22" t="s">
        <v>22</v>
      </c>
      <c r="H271" s="23">
        <v>1.55</v>
      </c>
      <c r="I271" s="23" t="s">
        <v>454</v>
      </c>
      <c r="J271" s="18" t="s">
        <v>64</v>
      </c>
      <c r="K271" s="19">
        <v>100</v>
      </c>
      <c r="L271" s="18">
        <f>IF(Table1323[[#This Row],[Fin]]&lt;&gt;"1st","",Table1323[[#This Row],[Div]]*Table1323[[#This Row],[Lev Bet]])</f>
        <v>155</v>
      </c>
      <c r="M271" s="18">
        <f>IF(Table1323[[#This Row],[Lev Ret]]="",Table1323[[#This Row],[Lev Bet]]*-1,L271-K271)</f>
        <v>55</v>
      </c>
      <c r="N271" s="24">
        <v>150</v>
      </c>
      <c r="O271" s="24">
        <f>IF(Table1323[[#This Row],[Fin]]&lt;&gt;"1st","",Table1323[[#This Row],[Div]]*Table1323[[#This Row],[Nat Bet]])</f>
        <v>232.5</v>
      </c>
      <c r="P271" s="24">
        <f>IF(Table1323[[#This Row],[Lev Ret]]="",Table1323[[#This Row],[Nat Bet]]*-1,O271-N271)</f>
        <v>82.5</v>
      </c>
      <c r="Q271" s="18" t="str">
        <f>TEXT(Table1323[[#This Row],[Date]],"DDD")</f>
        <v>Sat</v>
      </c>
    </row>
    <row r="272" spans="1:17" x14ac:dyDescent="0.25">
      <c r="A272" s="20">
        <v>45178</v>
      </c>
      <c r="B272" s="21">
        <v>0.66319444444444442</v>
      </c>
      <c r="C272" s="21" t="s">
        <v>12</v>
      </c>
      <c r="D272" s="18">
        <v>8</v>
      </c>
      <c r="E272" s="18">
        <v>3</v>
      </c>
      <c r="F272" s="22" t="s">
        <v>132</v>
      </c>
      <c r="G272" s="22"/>
      <c r="H272" s="23"/>
      <c r="I272" s="23" t="s">
        <v>454</v>
      </c>
      <c r="J272" s="18" t="s">
        <v>65</v>
      </c>
      <c r="K272" s="19">
        <v>100</v>
      </c>
      <c r="L272" s="18" t="str">
        <f>IF(Table1323[[#This Row],[Fin]]&lt;&gt;"1st","",Table1323[[#This Row],[Div]]*Table1323[[#This Row],[Lev Bet]])</f>
        <v/>
      </c>
      <c r="M272" s="18">
        <f>IF(Table1323[[#This Row],[Lev Ret]]="",Table1323[[#This Row],[Lev Bet]]*-1,L272-K272)</f>
        <v>-100</v>
      </c>
      <c r="N272" s="24">
        <v>140</v>
      </c>
      <c r="O272" s="24" t="str">
        <f>IF(Table1323[[#This Row],[Fin]]&lt;&gt;"1st","",Table1323[[#This Row],[Div]]*Table1323[[#This Row],[Nat Bet]])</f>
        <v/>
      </c>
      <c r="P272" s="24">
        <f>IF(Table1323[[#This Row],[Lev Ret]]="",Table1323[[#This Row],[Nat Bet]]*-1,O272-N272)</f>
        <v>-140</v>
      </c>
      <c r="Q272" s="18" t="str">
        <f>TEXT(Table1323[[#This Row],[Date]],"DDD")</f>
        <v>Sat</v>
      </c>
    </row>
    <row r="273" spans="1:17" x14ac:dyDescent="0.25">
      <c r="A273" s="20">
        <v>45182</v>
      </c>
      <c r="B273" s="21">
        <v>0.59027777777777779</v>
      </c>
      <c r="C273" s="21" t="s">
        <v>16</v>
      </c>
      <c r="D273" s="18">
        <v>4</v>
      </c>
      <c r="E273" s="18">
        <v>5</v>
      </c>
      <c r="F273" s="22" t="s">
        <v>114</v>
      </c>
      <c r="G273" s="22"/>
      <c r="H273" s="23"/>
      <c r="I273" s="23" t="s">
        <v>454</v>
      </c>
      <c r="J273" s="18" t="s">
        <v>64</v>
      </c>
      <c r="K273" s="19">
        <v>100</v>
      </c>
      <c r="L273" s="18" t="str">
        <f>IF(Table1323[[#This Row],[Fin]]&lt;&gt;"1st","",Table1323[[#This Row],[Div]]*Table1323[[#This Row],[Lev Bet]])</f>
        <v/>
      </c>
      <c r="M273" s="18">
        <f>IF(Table1323[[#This Row],[Lev Ret]]="",Table1323[[#This Row],[Lev Bet]]*-1,L273-K273)</f>
        <v>-100</v>
      </c>
      <c r="N273" s="24">
        <v>110</v>
      </c>
      <c r="O273" s="24" t="str">
        <f>IF(Table1323[[#This Row],[Fin]]&lt;&gt;"1st","",Table1323[[#This Row],[Div]]*Table1323[[#This Row],[Nat Bet]])</f>
        <v/>
      </c>
      <c r="P273" s="24">
        <f>IF(Table1323[[#This Row],[Lev Ret]]="",Table1323[[#This Row],[Nat Bet]]*-1,O273-N273)</f>
        <v>-110</v>
      </c>
      <c r="Q273" s="18" t="str">
        <f>TEXT(Table1323[[#This Row],[Date]],"DDD")</f>
        <v>Wed</v>
      </c>
    </row>
    <row r="274" spans="1:17" x14ac:dyDescent="0.25">
      <c r="A274" s="20">
        <v>45182</v>
      </c>
      <c r="B274" s="21">
        <v>0.66875000000000007</v>
      </c>
      <c r="C274" s="21" t="s">
        <v>10</v>
      </c>
      <c r="D274" s="18">
        <v>6</v>
      </c>
      <c r="E274" s="18">
        <v>2</v>
      </c>
      <c r="F274" s="22" t="s">
        <v>134</v>
      </c>
      <c r="G274" s="22" t="s">
        <v>23</v>
      </c>
      <c r="H274" s="23"/>
      <c r="I274" s="23" t="s">
        <v>454</v>
      </c>
      <c r="J274" s="18" t="s">
        <v>63</v>
      </c>
      <c r="K274" s="19">
        <v>100</v>
      </c>
      <c r="L274" s="18" t="str">
        <f>IF(Table1323[[#This Row],[Fin]]&lt;&gt;"1st","",Table1323[[#This Row],[Div]]*Table1323[[#This Row],[Lev Bet]])</f>
        <v/>
      </c>
      <c r="M274" s="18">
        <f>IF(Table1323[[#This Row],[Lev Ret]]="",Table1323[[#This Row],[Lev Bet]]*-1,L274-K274)</f>
        <v>-100</v>
      </c>
      <c r="N274" s="24">
        <v>100</v>
      </c>
      <c r="O274" s="24" t="str">
        <f>IF(Table1323[[#This Row],[Fin]]&lt;&gt;"1st","",Table1323[[#This Row],[Div]]*Table1323[[#This Row],[Nat Bet]])</f>
        <v/>
      </c>
      <c r="P274" s="24">
        <f>IF(Table1323[[#This Row],[Lev Ret]]="",Table1323[[#This Row],[Nat Bet]]*-1,O274-N274)</f>
        <v>-100</v>
      </c>
      <c r="Q274" s="18" t="str">
        <f>TEXT(Table1323[[#This Row],[Date]],"DDD")</f>
        <v>Wed</v>
      </c>
    </row>
    <row r="275" spans="1:17" x14ac:dyDescent="0.25">
      <c r="A275" s="20">
        <v>45182</v>
      </c>
      <c r="B275" s="21">
        <v>0.71180555555555547</v>
      </c>
      <c r="C275" s="21" t="s">
        <v>16</v>
      </c>
      <c r="D275" s="18">
        <v>9</v>
      </c>
      <c r="E275" s="18">
        <v>13</v>
      </c>
      <c r="F275" s="22" t="s">
        <v>135</v>
      </c>
      <c r="G275" s="22"/>
      <c r="H275" s="23"/>
      <c r="I275" s="23" t="s">
        <v>454</v>
      </c>
      <c r="J275" s="18" t="s">
        <v>64</v>
      </c>
      <c r="K275" s="19">
        <v>100</v>
      </c>
      <c r="L275" s="18" t="str">
        <f>IF(Table1323[[#This Row],[Fin]]&lt;&gt;"1st","",Table1323[[#This Row],[Div]]*Table1323[[#This Row],[Lev Bet]])</f>
        <v/>
      </c>
      <c r="M275" s="18">
        <f>IF(Table1323[[#This Row],[Lev Ret]]="",Table1323[[#This Row],[Lev Bet]]*-1,L275-K275)</f>
        <v>-100</v>
      </c>
      <c r="N275" s="24">
        <v>110</v>
      </c>
      <c r="O275" s="24" t="str">
        <f>IF(Table1323[[#This Row],[Fin]]&lt;&gt;"1st","",Table1323[[#This Row],[Div]]*Table1323[[#This Row],[Nat Bet]])</f>
        <v/>
      </c>
      <c r="P275" s="24">
        <f>IF(Table1323[[#This Row],[Lev Ret]]="",Table1323[[#This Row],[Nat Bet]]*-1,O275-N275)</f>
        <v>-110</v>
      </c>
      <c r="Q275" s="18" t="str">
        <f>TEXT(Table1323[[#This Row],[Date]],"DDD")</f>
        <v>Wed</v>
      </c>
    </row>
    <row r="276" spans="1:17" x14ac:dyDescent="0.25">
      <c r="A276" s="20">
        <v>45185</v>
      </c>
      <c r="B276" s="21">
        <v>0.65277777777777779</v>
      </c>
      <c r="C276" s="21" t="s">
        <v>11</v>
      </c>
      <c r="D276" s="18">
        <v>7</v>
      </c>
      <c r="E276" s="18">
        <v>1</v>
      </c>
      <c r="F276" s="22" t="s">
        <v>139</v>
      </c>
      <c r="G276" s="22" t="s">
        <v>22</v>
      </c>
      <c r="H276" s="23">
        <v>1.9</v>
      </c>
      <c r="I276" s="23" t="s">
        <v>454</v>
      </c>
      <c r="J276" s="18" t="s">
        <v>64</v>
      </c>
      <c r="K276" s="19">
        <v>100</v>
      </c>
      <c r="L276" s="18">
        <f>IF(Table1323[[#This Row],[Fin]]&lt;&gt;"1st","",Table1323[[#This Row],[Div]]*Table1323[[#This Row],[Lev Bet]])</f>
        <v>190</v>
      </c>
      <c r="M276" s="18">
        <f>IF(Table1323[[#This Row],[Lev Ret]]="",Table1323[[#This Row],[Lev Bet]]*-1,L276-K276)</f>
        <v>90</v>
      </c>
      <c r="N276" s="24">
        <v>150</v>
      </c>
      <c r="O276" s="24">
        <f>IF(Table1323[[#This Row],[Fin]]&lt;&gt;"1st","",Table1323[[#This Row],[Div]]*Table1323[[#This Row],[Nat Bet]])</f>
        <v>285</v>
      </c>
      <c r="P276" s="24">
        <f>IF(Table1323[[#This Row],[Lev Ret]]="",Table1323[[#This Row],[Nat Bet]]*-1,O276-N276)</f>
        <v>135</v>
      </c>
      <c r="Q276" s="18" t="str">
        <f>TEXT(Table1323[[#This Row],[Date]],"DDD")</f>
        <v>Sat</v>
      </c>
    </row>
    <row r="277" spans="1:17" x14ac:dyDescent="0.25">
      <c r="A277" s="20">
        <v>45185</v>
      </c>
      <c r="B277" s="21">
        <v>0.66666666666666663</v>
      </c>
      <c r="C277" s="21" t="s">
        <v>14</v>
      </c>
      <c r="D277" s="18">
        <v>8</v>
      </c>
      <c r="E277" s="18">
        <v>5</v>
      </c>
      <c r="F277" s="22" t="s">
        <v>136</v>
      </c>
      <c r="G277" s="22"/>
      <c r="H277" s="23"/>
      <c r="I277" s="23" t="s">
        <v>454</v>
      </c>
      <c r="J277" s="18" t="s">
        <v>65</v>
      </c>
      <c r="K277" s="19">
        <v>100</v>
      </c>
      <c r="L277" s="18" t="str">
        <f>IF(Table1323[[#This Row],[Fin]]&lt;&gt;"1st","",Table1323[[#This Row],[Div]]*Table1323[[#This Row],[Lev Bet]])</f>
        <v/>
      </c>
      <c r="M277" s="18">
        <f>IF(Table1323[[#This Row],[Lev Ret]]="",Table1323[[#This Row],[Lev Bet]]*-1,L277-K277)</f>
        <v>-100</v>
      </c>
      <c r="N277" s="24">
        <v>140</v>
      </c>
      <c r="O277" s="24" t="str">
        <f>IF(Table1323[[#This Row],[Fin]]&lt;&gt;"1st","",Table1323[[#This Row],[Div]]*Table1323[[#This Row],[Nat Bet]])</f>
        <v/>
      </c>
      <c r="P277" s="24">
        <f>IF(Table1323[[#This Row],[Lev Ret]]="",Table1323[[#This Row],[Nat Bet]]*-1,O277-N277)</f>
        <v>-140</v>
      </c>
      <c r="Q277" s="18" t="str">
        <f>TEXT(Table1323[[#This Row],[Date]],"DDD")</f>
        <v>Sat</v>
      </c>
    </row>
    <row r="278" spans="1:17" x14ac:dyDescent="0.25">
      <c r="A278" s="20">
        <v>45185</v>
      </c>
      <c r="B278" s="21">
        <v>0.70486111111111116</v>
      </c>
      <c r="C278" s="21" t="s">
        <v>11</v>
      </c>
      <c r="D278" s="18">
        <v>9</v>
      </c>
      <c r="E278" s="18">
        <v>8</v>
      </c>
      <c r="F278" s="22" t="s">
        <v>137</v>
      </c>
      <c r="G278" s="22" t="s">
        <v>23</v>
      </c>
      <c r="H278" s="23"/>
      <c r="I278" s="23" t="s">
        <v>454</v>
      </c>
      <c r="J278" s="18" t="s">
        <v>64</v>
      </c>
      <c r="K278" s="19">
        <v>100</v>
      </c>
      <c r="L278" s="18" t="str">
        <f>IF(Table1323[[#This Row],[Fin]]&lt;&gt;"1st","",Table1323[[#This Row],[Div]]*Table1323[[#This Row],[Lev Bet]])</f>
        <v/>
      </c>
      <c r="M278" s="18">
        <f>IF(Table1323[[#This Row],[Lev Ret]]="",Table1323[[#This Row],[Lev Bet]]*-1,L278-K278)</f>
        <v>-100</v>
      </c>
      <c r="N278" s="24">
        <v>140</v>
      </c>
      <c r="O278" s="24" t="str">
        <f>IF(Table1323[[#This Row],[Fin]]&lt;&gt;"1st","",Table1323[[#This Row],[Div]]*Table1323[[#This Row],[Nat Bet]])</f>
        <v/>
      </c>
      <c r="P278" s="24">
        <f>IF(Table1323[[#This Row],[Lev Ret]]="",Table1323[[#This Row],[Nat Bet]]*-1,O278-N278)</f>
        <v>-140</v>
      </c>
      <c r="Q278" s="18" t="str">
        <f>TEXT(Table1323[[#This Row],[Date]],"DDD")</f>
        <v>Sat</v>
      </c>
    </row>
    <row r="279" spans="1:17" x14ac:dyDescent="0.25">
      <c r="A279" s="20">
        <v>45189</v>
      </c>
      <c r="B279" s="21">
        <v>0.58333333333333337</v>
      </c>
      <c r="C279" s="21" t="s">
        <v>15</v>
      </c>
      <c r="D279" s="18">
        <v>2</v>
      </c>
      <c r="E279" s="18">
        <v>8</v>
      </c>
      <c r="F279" s="22" t="s">
        <v>140</v>
      </c>
      <c r="G279" s="22" t="s">
        <v>22</v>
      </c>
      <c r="H279" s="23">
        <v>3</v>
      </c>
      <c r="I279" s="23" t="s">
        <v>454</v>
      </c>
      <c r="J279" s="18" t="s">
        <v>65</v>
      </c>
      <c r="K279" s="19">
        <v>100</v>
      </c>
      <c r="L279" s="18">
        <f>IF(Table1323[[#This Row],[Fin]]&lt;&gt;"1st","",Table1323[[#This Row],[Div]]*Table1323[[#This Row],[Lev Bet]])</f>
        <v>300</v>
      </c>
      <c r="M279" s="18">
        <f>IF(Table1323[[#This Row],[Lev Ret]]="",Table1323[[#This Row],[Lev Bet]]*-1,L279-K279)</f>
        <v>200</v>
      </c>
      <c r="N279" s="24">
        <v>120</v>
      </c>
      <c r="O279" s="24">
        <f>IF(Table1323[[#This Row],[Fin]]&lt;&gt;"1st","",Table1323[[#This Row],[Div]]*Table1323[[#This Row],[Nat Bet]])</f>
        <v>360</v>
      </c>
      <c r="P279" s="24">
        <f>IF(Table1323[[#This Row],[Lev Ret]]="",Table1323[[#This Row],[Nat Bet]]*-1,O279-N279)</f>
        <v>240</v>
      </c>
      <c r="Q279" s="18" t="str">
        <f>TEXT(Table1323[[#This Row],[Date]],"DDD")</f>
        <v>Wed</v>
      </c>
    </row>
    <row r="280" spans="1:17" x14ac:dyDescent="0.25">
      <c r="A280" s="20">
        <v>45189</v>
      </c>
      <c r="B280" s="21">
        <v>0.6875</v>
      </c>
      <c r="C280" s="21" t="s">
        <v>16</v>
      </c>
      <c r="D280" s="18">
        <v>7</v>
      </c>
      <c r="E280" s="18">
        <v>3</v>
      </c>
      <c r="F280" s="22" t="s">
        <v>141</v>
      </c>
      <c r="G280" s="22" t="s">
        <v>24</v>
      </c>
      <c r="H280" s="23"/>
      <c r="I280" s="23" t="s">
        <v>454</v>
      </c>
      <c r="J280" s="18" t="s">
        <v>64</v>
      </c>
      <c r="K280" s="19">
        <v>100</v>
      </c>
      <c r="L280" s="18" t="str">
        <f>IF(Table1323[[#This Row],[Fin]]&lt;&gt;"1st","",Table1323[[#This Row],[Div]]*Table1323[[#This Row],[Lev Bet]])</f>
        <v/>
      </c>
      <c r="M280" s="18">
        <f>IF(Table1323[[#This Row],[Lev Ret]]="",Table1323[[#This Row],[Lev Bet]]*-1,L280-K280)</f>
        <v>-100</v>
      </c>
      <c r="N280" s="24">
        <v>110</v>
      </c>
      <c r="O280" s="24" t="str">
        <f>IF(Table1323[[#This Row],[Fin]]&lt;&gt;"1st","",Table1323[[#This Row],[Div]]*Table1323[[#This Row],[Nat Bet]])</f>
        <v/>
      </c>
      <c r="P280" s="24">
        <f>IF(Table1323[[#This Row],[Lev Ret]]="",Table1323[[#This Row],[Nat Bet]]*-1,O280-N280)</f>
        <v>-110</v>
      </c>
      <c r="Q280" s="18" t="str">
        <f>TEXT(Table1323[[#This Row],[Date]],"DDD")</f>
        <v>Wed</v>
      </c>
    </row>
    <row r="281" spans="1:17" x14ac:dyDescent="0.25">
      <c r="A281" s="20">
        <v>45189</v>
      </c>
      <c r="B281" s="21">
        <v>0.70486111111111116</v>
      </c>
      <c r="C281" s="21" t="s">
        <v>15</v>
      </c>
      <c r="D281" s="18">
        <v>7</v>
      </c>
      <c r="E281" s="18">
        <v>9</v>
      </c>
      <c r="F281" s="22" t="s">
        <v>142</v>
      </c>
      <c r="G281" s="22"/>
      <c r="H281" s="23"/>
      <c r="I281" s="23" t="s">
        <v>454</v>
      </c>
      <c r="J281" s="18" t="s">
        <v>65</v>
      </c>
      <c r="K281" s="19">
        <v>100</v>
      </c>
      <c r="L281" s="18" t="str">
        <f>IF(Table1323[[#This Row],[Fin]]&lt;&gt;"1st","",Table1323[[#This Row],[Div]]*Table1323[[#This Row],[Lev Bet]])</f>
        <v/>
      </c>
      <c r="M281" s="18">
        <f>IF(Table1323[[#This Row],[Lev Ret]]="",Table1323[[#This Row],[Lev Bet]]*-1,L281-K281)</f>
        <v>-100</v>
      </c>
      <c r="N281" s="24">
        <v>120</v>
      </c>
      <c r="O281" s="24" t="str">
        <f>IF(Table1323[[#This Row],[Fin]]&lt;&gt;"1st","",Table1323[[#This Row],[Div]]*Table1323[[#This Row],[Nat Bet]])</f>
        <v/>
      </c>
      <c r="P281" s="24">
        <f>IF(Table1323[[#This Row],[Lev Ret]]="",Table1323[[#This Row],[Nat Bet]]*-1,O281-N281)</f>
        <v>-120</v>
      </c>
      <c r="Q281" s="18" t="str">
        <f>TEXT(Table1323[[#This Row],[Date]],"DDD")</f>
        <v>Wed</v>
      </c>
    </row>
    <row r="282" spans="1:17" x14ac:dyDescent="0.25">
      <c r="A282" s="20">
        <v>45192</v>
      </c>
      <c r="B282" s="21">
        <v>0.54166666666666663</v>
      </c>
      <c r="C282" s="21" t="s">
        <v>12</v>
      </c>
      <c r="D282" s="18">
        <v>3</v>
      </c>
      <c r="E282" s="18">
        <v>9</v>
      </c>
      <c r="F282" s="22" t="s">
        <v>96</v>
      </c>
      <c r="G282" s="22" t="s">
        <v>23</v>
      </c>
      <c r="H282" s="23"/>
      <c r="I282" s="23" t="s">
        <v>454</v>
      </c>
      <c r="J282" s="18" t="s">
        <v>65</v>
      </c>
      <c r="K282" s="19">
        <v>100</v>
      </c>
      <c r="L282" s="18" t="str">
        <f>IF(Table1323[[#This Row],[Fin]]&lt;&gt;"1st","",Table1323[[#This Row],[Div]]*Table1323[[#This Row],[Lev Bet]])</f>
        <v/>
      </c>
      <c r="M282" s="18">
        <f>IF(Table1323[[#This Row],[Lev Ret]]="",Table1323[[#This Row],[Lev Bet]]*-1,L282-K282)</f>
        <v>-100</v>
      </c>
      <c r="N282" s="24">
        <v>140</v>
      </c>
      <c r="O282" s="24" t="str">
        <f>IF(Table1323[[#This Row],[Fin]]&lt;&gt;"1st","",Table1323[[#This Row],[Div]]*Table1323[[#This Row],[Nat Bet]])</f>
        <v/>
      </c>
      <c r="P282" s="24">
        <f>IF(Table1323[[#This Row],[Lev Ret]]="",Table1323[[#This Row],[Nat Bet]]*-1,O282-N282)</f>
        <v>-140</v>
      </c>
      <c r="Q282" s="18" t="str">
        <f>TEXT(Table1323[[#This Row],[Date]],"DDD")</f>
        <v>Sat</v>
      </c>
    </row>
    <row r="283" spans="1:17" x14ac:dyDescent="0.25">
      <c r="A283" s="20">
        <v>45192</v>
      </c>
      <c r="B283" s="21">
        <v>0.56597222222222221</v>
      </c>
      <c r="C283" s="21" t="s">
        <v>12</v>
      </c>
      <c r="D283" s="18">
        <v>4</v>
      </c>
      <c r="E283" s="18">
        <v>4</v>
      </c>
      <c r="F283" s="22" t="s">
        <v>143</v>
      </c>
      <c r="G283" s="22" t="s">
        <v>22</v>
      </c>
      <c r="H283" s="23">
        <v>3.2</v>
      </c>
      <c r="I283" s="23" t="s">
        <v>454</v>
      </c>
      <c r="J283" s="18" t="s">
        <v>65</v>
      </c>
      <c r="K283" s="19">
        <v>100</v>
      </c>
      <c r="L283" s="18">
        <f>IF(Table1323[[#This Row],[Fin]]&lt;&gt;"1st","",Table1323[[#This Row],[Div]]*Table1323[[#This Row],[Lev Bet]])</f>
        <v>320</v>
      </c>
      <c r="M283" s="18">
        <f>IF(Table1323[[#This Row],[Lev Ret]]="",Table1323[[#This Row],[Lev Bet]]*-1,L283-K283)</f>
        <v>220</v>
      </c>
      <c r="N283" s="24">
        <v>140</v>
      </c>
      <c r="O283" s="24">
        <f>IF(Table1323[[#This Row],[Fin]]&lt;&gt;"1st","",Table1323[[#This Row],[Div]]*Table1323[[#This Row],[Nat Bet]])</f>
        <v>448</v>
      </c>
      <c r="P283" s="24">
        <f>IF(Table1323[[#This Row],[Lev Ret]]="",Table1323[[#This Row],[Nat Bet]]*-1,O283-N283)</f>
        <v>308</v>
      </c>
      <c r="Q283" s="18" t="str">
        <f>TEXT(Table1323[[#This Row],[Date]],"DDD")</f>
        <v>Sat</v>
      </c>
    </row>
    <row r="284" spans="1:17" x14ac:dyDescent="0.25">
      <c r="A284" s="20">
        <v>45192</v>
      </c>
      <c r="B284" s="21">
        <v>0.66666666666666663</v>
      </c>
      <c r="C284" s="21" t="s">
        <v>12</v>
      </c>
      <c r="D284" s="18">
        <v>8</v>
      </c>
      <c r="E284" s="18">
        <v>3</v>
      </c>
      <c r="F284" s="22" t="s">
        <v>144</v>
      </c>
      <c r="G284" s="22" t="s">
        <v>23</v>
      </c>
      <c r="H284" s="23"/>
      <c r="I284" s="23" t="s">
        <v>454</v>
      </c>
      <c r="J284" s="18" t="s">
        <v>65</v>
      </c>
      <c r="K284" s="19">
        <v>100</v>
      </c>
      <c r="L284" s="18" t="str">
        <f>IF(Table1323[[#This Row],[Fin]]&lt;&gt;"1st","",Table1323[[#This Row],[Div]]*Table1323[[#This Row],[Lev Bet]])</f>
        <v/>
      </c>
      <c r="M284" s="18">
        <f>IF(Table1323[[#This Row],[Lev Ret]]="",Table1323[[#This Row],[Lev Bet]]*-1,L284-K284)</f>
        <v>-100</v>
      </c>
      <c r="N284" s="24">
        <v>140</v>
      </c>
      <c r="O284" s="24" t="str">
        <f>IF(Table1323[[#This Row],[Fin]]&lt;&gt;"1st","",Table1323[[#This Row],[Div]]*Table1323[[#This Row],[Nat Bet]])</f>
        <v/>
      </c>
      <c r="P284" s="24">
        <f>IF(Table1323[[#This Row],[Lev Ret]]="",Table1323[[#This Row],[Nat Bet]]*-1,O284-N284)</f>
        <v>-140</v>
      </c>
      <c r="Q284" s="18" t="str">
        <f>TEXT(Table1323[[#This Row],[Date]],"DDD")</f>
        <v>Sat</v>
      </c>
    </row>
    <row r="285" spans="1:17" x14ac:dyDescent="0.25">
      <c r="A285" s="20">
        <v>45196</v>
      </c>
      <c r="B285" s="21">
        <v>0.65625</v>
      </c>
      <c r="C285" s="21" t="s">
        <v>12</v>
      </c>
      <c r="D285" s="18">
        <v>4</v>
      </c>
      <c r="E285" s="18">
        <v>7</v>
      </c>
      <c r="F285" s="22" t="s">
        <v>417</v>
      </c>
      <c r="G285" s="22" t="s">
        <v>24</v>
      </c>
      <c r="H285" s="23"/>
      <c r="I285" s="23" t="s">
        <v>454</v>
      </c>
      <c r="J285" s="18" t="s">
        <v>65</v>
      </c>
      <c r="K285" s="19">
        <v>100</v>
      </c>
      <c r="L285" s="18" t="str">
        <f>IF(Table1323[[#This Row],[Fin]]&lt;&gt;"1st","",Table1323[[#This Row],[Div]]*Table1323[[#This Row],[Lev Bet]])</f>
        <v/>
      </c>
      <c r="M285" s="18">
        <f>IF(Table1323[[#This Row],[Lev Ret]]="",Table1323[[#This Row],[Lev Bet]]*-1,L285-K285)</f>
        <v>-100</v>
      </c>
      <c r="N285" s="24">
        <v>120</v>
      </c>
      <c r="O285" s="24" t="str">
        <f>IF(Table1323[[#This Row],[Fin]]&lt;&gt;"1st","",Table1323[[#This Row],[Div]]*Table1323[[#This Row],[Nat Bet]])</f>
        <v/>
      </c>
      <c r="P285" s="24">
        <f>IF(Table1323[[#This Row],[Lev Ret]]="",Table1323[[#This Row],[Nat Bet]]*-1,O285-N285)</f>
        <v>-120</v>
      </c>
      <c r="Q285" s="18" t="str">
        <f>TEXT(Table1323[[#This Row],[Date]],"DDD")</f>
        <v>Wed</v>
      </c>
    </row>
    <row r="286" spans="1:17" x14ac:dyDescent="0.25">
      <c r="A286" s="20">
        <v>45199</v>
      </c>
      <c r="B286" s="21">
        <v>0.65069444444444446</v>
      </c>
      <c r="C286" s="21" t="s">
        <v>13</v>
      </c>
      <c r="D286" s="18">
        <v>7</v>
      </c>
      <c r="E286" s="18">
        <v>6</v>
      </c>
      <c r="F286" s="22" t="s">
        <v>145</v>
      </c>
      <c r="G286" s="22" t="s">
        <v>23</v>
      </c>
      <c r="H286" s="23"/>
      <c r="I286" s="23" t="s">
        <v>454</v>
      </c>
      <c r="J286" s="18" t="s">
        <v>63</v>
      </c>
      <c r="K286" s="19">
        <v>100</v>
      </c>
      <c r="L286" s="18" t="str">
        <f>IF(Table1323[[#This Row],[Fin]]&lt;&gt;"1st","",Table1323[[#This Row],[Div]]*Table1323[[#This Row],[Lev Bet]])</f>
        <v/>
      </c>
      <c r="M286" s="18">
        <f>IF(Table1323[[#This Row],[Lev Ret]]="",Table1323[[#This Row],[Lev Bet]]*-1,L286-K286)</f>
        <v>-100</v>
      </c>
      <c r="N286" s="24">
        <v>140</v>
      </c>
      <c r="O286" s="24" t="str">
        <f>IF(Table1323[[#This Row],[Fin]]&lt;&gt;"1st","",Table1323[[#This Row],[Div]]*Table1323[[#This Row],[Nat Bet]])</f>
        <v/>
      </c>
      <c r="P286" s="24">
        <f>IF(Table1323[[#This Row],[Lev Ret]]="",Table1323[[#This Row],[Nat Bet]]*-1,O286-N286)</f>
        <v>-140</v>
      </c>
      <c r="Q286" s="18" t="str">
        <f>TEXT(Table1323[[#This Row],[Date]],"DDD")</f>
        <v>Sat</v>
      </c>
    </row>
    <row r="287" spans="1:17" x14ac:dyDescent="0.25">
      <c r="A287" s="20">
        <v>45200</v>
      </c>
      <c r="B287" s="21">
        <v>0.65277777777777779</v>
      </c>
      <c r="C287" s="21" t="s">
        <v>16</v>
      </c>
      <c r="D287" s="18">
        <v>5</v>
      </c>
      <c r="E287" s="18">
        <v>2</v>
      </c>
      <c r="F287" s="22" t="s">
        <v>133</v>
      </c>
      <c r="G287" s="22"/>
      <c r="H287" s="23"/>
      <c r="I287" s="23" t="s">
        <v>454</v>
      </c>
      <c r="J287" s="18" t="s">
        <v>64</v>
      </c>
      <c r="K287" s="19">
        <v>100</v>
      </c>
      <c r="L287" s="18" t="str">
        <f>IF(Table1323[[#This Row],[Fin]]&lt;&gt;"1st","",Table1323[[#This Row],[Div]]*Table1323[[#This Row],[Lev Bet]])</f>
        <v/>
      </c>
      <c r="M287" s="18">
        <f>IF(Table1323[[#This Row],[Lev Ret]]="",Table1323[[#This Row],[Lev Bet]]*-1,L287-K287)</f>
        <v>-100</v>
      </c>
      <c r="N287" s="24">
        <v>150</v>
      </c>
      <c r="O287" s="24" t="str">
        <f>IF(Table1323[[#This Row],[Fin]]&lt;&gt;"1st","",Table1323[[#This Row],[Div]]*Table1323[[#This Row],[Nat Bet]])</f>
        <v/>
      </c>
      <c r="P287" s="24">
        <f>IF(Table1323[[#This Row],[Lev Ret]]="",Table1323[[#This Row],[Nat Bet]]*-1,O287-N287)</f>
        <v>-150</v>
      </c>
      <c r="Q287" s="18" t="str">
        <f>TEXT(Table1323[[#This Row],[Date]],"DDD")</f>
        <v>Sun</v>
      </c>
    </row>
    <row r="288" spans="1:17" x14ac:dyDescent="0.25">
      <c r="A288" s="20">
        <v>45203</v>
      </c>
      <c r="B288" s="21">
        <v>0.65625</v>
      </c>
      <c r="C288" s="21" t="s">
        <v>19</v>
      </c>
      <c r="D288" s="18">
        <v>4</v>
      </c>
      <c r="E288" s="18">
        <v>4</v>
      </c>
      <c r="F288" s="22" t="s">
        <v>146</v>
      </c>
      <c r="G288" s="22" t="s">
        <v>24</v>
      </c>
      <c r="H288" s="23"/>
      <c r="I288" s="23" t="s">
        <v>454</v>
      </c>
      <c r="J288" s="18" t="s">
        <v>65</v>
      </c>
      <c r="K288" s="19">
        <v>100</v>
      </c>
      <c r="L288" s="18" t="str">
        <f>IF(Table1323[[#This Row],[Fin]]&lt;&gt;"1st","",Table1323[[#This Row],[Div]]*Table1323[[#This Row],[Lev Bet]])</f>
        <v/>
      </c>
      <c r="M288" s="18">
        <f>IF(Table1323[[#This Row],[Lev Ret]]="",Table1323[[#This Row],[Lev Bet]]*-1,L288-K288)</f>
        <v>-100</v>
      </c>
      <c r="N288" s="24">
        <v>120</v>
      </c>
      <c r="O288" s="24" t="str">
        <f>IF(Table1323[[#This Row],[Fin]]&lt;&gt;"1st","",Table1323[[#This Row],[Div]]*Table1323[[#This Row],[Nat Bet]])</f>
        <v/>
      </c>
      <c r="P288" s="24">
        <f>IF(Table1323[[#This Row],[Lev Ret]]="",Table1323[[#This Row],[Nat Bet]]*-1,O288-N288)</f>
        <v>-120</v>
      </c>
      <c r="Q288" s="18" t="str">
        <f>TEXT(Table1323[[#This Row],[Date]],"DDD")</f>
        <v>Wed</v>
      </c>
    </row>
    <row r="289" spans="1:17" x14ac:dyDescent="0.25">
      <c r="A289" s="20">
        <v>45206</v>
      </c>
      <c r="B289" s="21">
        <v>0.625</v>
      </c>
      <c r="C289" s="21" t="s">
        <v>12</v>
      </c>
      <c r="D289" s="18">
        <v>5</v>
      </c>
      <c r="E289" s="18">
        <v>3</v>
      </c>
      <c r="F289" s="22" t="s">
        <v>143</v>
      </c>
      <c r="G289" s="22" t="s">
        <v>23</v>
      </c>
      <c r="H289" s="23"/>
      <c r="I289" s="23" t="s">
        <v>454</v>
      </c>
      <c r="J289" s="18" t="s">
        <v>65</v>
      </c>
      <c r="K289" s="19">
        <v>100</v>
      </c>
      <c r="L289" s="18" t="str">
        <f>IF(Table1323[[#This Row],[Fin]]&lt;&gt;"1st","",Table1323[[#This Row],[Div]]*Table1323[[#This Row],[Lev Bet]])</f>
        <v/>
      </c>
      <c r="M289" s="18">
        <f>IF(Table1323[[#This Row],[Lev Ret]]="",Table1323[[#This Row],[Lev Bet]]*-1,L289-K289)</f>
        <v>-100</v>
      </c>
      <c r="N289" s="24">
        <v>140</v>
      </c>
      <c r="O289" s="24" t="str">
        <f>IF(Table1323[[#This Row],[Fin]]&lt;&gt;"1st","",Table1323[[#This Row],[Div]]*Table1323[[#This Row],[Nat Bet]])</f>
        <v/>
      </c>
      <c r="P289" s="24">
        <f>IF(Table1323[[#This Row],[Lev Ret]]="",Table1323[[#This Row],[Nat Bet]]*-1,O289-N289)</f>
        <v>-140</v>
      </c>
      <c r="Q289" s="18" t="str">
        <f>TEXT(Table1323[[#This Row],[Date]],"DDD")</f>
        <v>Sat</v>
      </c>
    </row>
    <row r="290" spans="1:17" x14ac:dyDescent="0.25">
      <c r="A290" s="20">
        <v>45213</v>
      </c>
      <c r="B290" s="21">
        <v>0.60763888888888895</v>
      </c>
      <c r="C290" s="21" t="s">
        <v>69</v>
      </c>
      <c r="D290" s="18">
        <v>5</v>
      </c>
      <c r="E290" s="18">
        <v>7</v>
      </c>
      <c r="F290" s="22" t="s">
        <v>148</v>
      </c>
      <c r="G290" s="22" t="s">
        <v>22</v>
      </c>
      <c r="H290" s="23">
        <v>2.2000000000000002</v>
      </c>
      <c r="I290" s="23" t="s">
        <v>454</v>
      </c>
      <c r="J290" s="18" t="s">
        <v>64</v>
      </c>
      <c r="K290" s="19">
        <v>100</v>
      </c>
      <c r="L290" s="18">
        <f>IF(Table1323[[#This Row],[Fin]]&lt;&gt;"1st","",Table1323[[#This Row],[Div]]*Table1323[[#This Row],[Lev Bet]])</f>
        <v>220.00000000000003</v>
      </c>
      <c r="M290" s="18">
        <f>IF(Table1323[[#This Row],[Lev Ret]]="",Table1323[[#This Row],[Lev Bet]]*-1,L290-K290)</f>
        <v>120.00000000000003</v>
      </c>
      <c r="N290" s="24">
        <v>150</v>
      </c>
      <c r="O290" s="24">
        <f>IF(Table1323[[#This Row],[Fin]]&lt;&gt;"1st","",Table1323[[#This Row],[Div]]*Table1323[[#This Row],[Nat Bet]])</f>
        <v>330</v>
      </c>
      <c r="P290" s="24">
        <f>IF(Table1323[[#This Row],[Lev Ret]]="",Table1323[[#This Row],[Nat Bet]]*-1,O290-N290)</f>
        <v>180</v>
      </c>
      <c r="Q290" s="18" t="str">
        <f>TEXT(Table1323[[#This Row],[Date]],"DDD")</f>
        <v>Sat</v>
      </c>
    </row>
    <row r="291" spans="1:17" x14ac:dyDescent="0.25">
      <c r="A291" s="20">
        <v>45213</v>
      </c>
      <c r="B291" s="21">
        <v>0.6875</v>
      </c>
      <c r="C291" s="21" t="s">
        <v>69</v>
      </c>
      <c r="D291" s="18">
        <v>8</v>
      </c>
      <c r="E291" s="18">
        <v>10</v>
      </c>
      <c r="F291" s="22" t="s">
        <v>135</v>
      </c>
      <c r="G291" s="22" t="s">
        <v>22</v>
      </c>
      <c r="H291" s="23">
        <v>2.4</v>
      </c>
      <c r="I291" s="23" t="s">
        <v>454</v>
      </c>
      <c r="J291" s="18" t="s">
        <v>64</v>
      </c>
      <c r="K291" s="19">
        <v>100</v>
      </c>
      <c r="L291" s="18">
        <f>IF(Table1323[[#This Row],[Fin]]&lt;&gt;"1st","",Table1323[[#This Row],[Div]]*Table1323[[#This Row],[Lev Bet]])</f>
        <v>240</v>
      </c>
      <c r="M291" s="18">
        <f>IF(Table1323[[#This Row],[Lev Ret]]="",Table1323[[#This Row],[Lev Bet]]*-1,L291-K291)</f>
        <v>140</v>
      </c>
      <c r="N291" s="24">
        <v>150</v>
      </c>
      <c r="O291" s="24">
        <f>IF(Table1323[[#This Row],[Fin]]&lt;&gt;"1st","",Table1323[[#This Row],[Div]]*Table1323[[#This Row],[Nat Bet]])</f>
        <v>360</v>
      </c>
      <c r="P291" s="24">
        <f>IF(Table1323[[#This Row],[Lev Ret]]="",Table1323[[#This Row],[Nat Bet]]*-1,O291-N291)</f>
        <v>210</v>
      </c>
      <c r="Q291" s="18" t="str">
        <f>TEXT(Table1323[[#This Row],[Date]],"DDD")</f>
        <v>Sat</v>
      </c>
    </row>
    <row r="292" spans="1:17" x14ac:dyDescent="0.25">
      <c r="A292" s="20">
        <v>45217</v>
      </c>
      <c r="B292" s="21">
        <v>0.57986111111111105</v>
      </c>
      <c r="C292" s="21" t="s">
        <v>19</v>
      </c>
      <c r="D292" s="18">
        <v>1</v>
      </c>
      <c r="E292" s="18">
        <v>3</v>
      </c>
      <c r="F292" s="22" t="s">
        <v>149</v>
      </c>
      <c r="G292" s="22" t="s">
        <v>22</v>
      </c>
      <c r="H292" s="23">
        <v>3.1</v>
      </c>
      <c r="I292" s="23" t="s">
        <v>454</v>
      </c>
      <c r="J292" s="18" t="s">
        <v>65</v>
      </c>
      <c r="K292" s="19">
        <v>100</v>
      </c>
      <c r="L292" s="18">
        <f>IF(Table1323[[#This Row],[Fin]]&lt;&gt;"1st","",Table1323[[#This Row],[Div]]*Table1323[[#This Row],[Lev Bet]])</f>
        <v>310</v>
      </c>
      <c r="M292" s="18">
        <f>IF(Table1323[[#This Row],[Lev Ret]]="",Table1323[[#This Row],[Lev Bet]]*-1,L292-K292)</f>
        <v>210</v>
      </c>
      <c r="N292" s="24">
        <v>120</v>
      </c>
      <c r="O292" s="24">
        <f>IF(Table1323[[#This Row],[Fin]]&lt;&gt;"1st","",Table1323[[#This Row],[Div]]*Table1323[[#This Row],[Nat Bet]])</f>
        <v>372</v>
      </c>
      <c r="P292" s="24">
        <f>IF(Table1323[[#This Row],[Lev Ret]]="",Table1323[[#This Row],[Nat Bet]]*-1,O292-N292)</f>
        <v>252</v>
      </c>
      <c r="Q292" s="18" t="str">
        <f>TEXT(Table1323[[#This Row],[Date]],"DDD")</f>
        <v>Wed</v>
      </c>
    </row>
    <row r="293" spans="1:17" x14ac:dyDescent="0.25">
      <c r="A293" s="20">
        <v>45217</v>
      </c>
      <c r="B293" s="21">
        <v>0.62847222222222221</v>
      </c>
      <c r="C293" s="21" t="s">
        <v>19</v>
      </c>
      <c r="D293" s="18">
        <v>3</v>
      </c>
      <c r="E293" s="18">
        <v>1</v>
      </c>
      <c r="F293" s="22" t="s">
        <v>150</v>
      </c>
      <c r="G293" s="22"/>
      <c r="H293" s="23"/>
      <c r="I293" s="23" t="s">
        <v>454</v>
      </c>
      <c r="J293" s="18" t="s">
        <v>65</v>
      </c>
      <c r="K293" s="19">
        <v>100</v>
      </c>
      <c r="L293" s="18" t="str">
        <f>IF(Table1323[[#This Row],[Fin]]&lt;&gt;"1st","",Table1323[[#This Row],[Div]]*Table1323[[#This Row],[Lev Bet]])</f>
        <v/>
      </c>
      <c r="M293" s="18">
        <f>IF(Table1323[[#This Row],[Lev Ret]]="",Table1323[[#This Row],[Lev Bet]]*-1,L293-K293)</f>
        <v>-100</v>
      </c>
      <c r="N293" s="24">
        <v>120</v>
      </c>
      <c r="O293" s="24" t="str">
        <f>IF(Table1323[[#This Row],[Fin]]&lt;&gt;"1st","",Table1323[[#This Row],[Div]]*Table1323[[#This Row],[Nat Bet]])</f>
        <v/>
      </c>
      <c r="P293" s="24">
        <f>IF(Table1323[[#This Row],[Lev Ret]]="",Table1323[[#This Row],[Nat Bet]]*-1,O293-N293)</f>
        <v>-120</v>
      </c>
      <c r="Q293" s="18" t="str">
        <f>TEXT(Table1323[[#This Row],[Date]],"DDD")</f>
        <v>Wed</v>
      </c>
    </row>
    <row r="294" spans="1:17" x14ac:dyDescent="0.25">
      <c r="A294" s="20">
        <v>45217</v>
      </c>
      <c r="B294" s="21">
        <v>0.67708333333333337</v>
      </c>
      <c r="C294" s="21" t="s">
        <v>19</v>
      </c>
      <c r="D294" s="18">
        <v>5</v>
      </c>
      <c r="E294" s="18">
        <v>9</v>
      </c>
      <c r="F294" s="22" t="s">
        <v>151</v>
      </c>
      <c r="G294" s="22" t="s">
        <v>22</v>
      </c>
      <c r="H294" s="23">
        <v>2.9</v>
      </c>
      <c r="I294" s="23" t="s">
        <v>454</v>
      </c>
      <c r="J294" s="18" t="s">
        <v>65</v>
      </c>
      <c r="K294" s="19">
        <v>100</v>
      </c>
      <c r="L294" s="18">
        <f>IF(Table1323[[#This Row],[Fin]]&lt;&gt;"1st","",Table1323[[#This Row],[Div]]*Table1323[[#This Row],[Lev Bet]])</f>
        <v>290</v>
      </c>
      <c r="M294" s="18">
        <f>IF(Table1323[[#This Row],[Lev Ret]]="",Table1323[[#This Row],[Lev Bet]]*-1,L294-K294)</f>
        <v>190</v>
      </c>
      <c r="N294" s="24">
        <v>120</v>
      </c>
      <c r="O294" s="24">
        <f>IF(Table1323[[#This Row],[Fin]]&lt;&gt;"1st","",Table1323[[#This Row],[Div]]*Table1323[[#This Row],[Nat Bet]])</f>
        <v>348</v>
      </c>
      <c r="P294" s="24">
        <f>IF(Table1323[[#This Row],[Lev Ret]]="",Table1323[[#This Row],[Nat Bet]]*-1,O294-N294)</f>
        <v>228</v>
      </c>
      <c r="Q294" s="18" t="str">
        <f>TEXT(Table1323[[#This Row],[Date]],"DDD")</f>
        <v>Wed</v>
      </c>
    </row>
    <row r="295" spans="1:17" x14ac:dyDescent="0.25">
      <c r="A295" s="20">
        <v>45217</v>
      </c>
      <c r="B295" s="21">
        <v>0.73263888888888884</v>
      </c>
      <c r="C295" s="21" t="s">
        <v>19</v>
      </c>
      <c r="D295" s="18">
        <v>7</v>
      </c>
      <c r="E295" s="18">
        <v>4</v>
      </c>
      <c r="F295" s="22" t="s">
        <v>418</v>
      </c>
      <c r="G295" s="22"/>
      <c r="H295" s="23"/>
      <c r="I295" s="23" t="s">
        <v>454</v>
      </c>
      <c r="J295" s="18" t="s">
        <v>65</v>
      </c>
      <c r="K295" s="19">
        <v>100</v>
      </c>
      <c r="L295" s="18" t="str">
        <f>IF(Table1323[[#This Row],[Fin]]&lt;&gt;"1st","",Table1323[[#This Row],[Div]]*Table1323[[#This Row],[Lev Bet]])</f>
        <v/>
      </c>
      <c r="M295" s="18">
        <f>IF(Table1323[[#This Row],[Lev Ret]]="",Table1323[[#This Row],[Lev Bet]]*-1,L295-K295)</f>
        <v>-100</v>
      </c>
      <c r="N295" s="24">
        <v>120</v>
      </c>
      <c r="O295" s="24" t="str">
        <f>IF(Table1323[[#This Row],[Fin]]&lt;&gt;"1st","",Table1323[[#This Row],[Div]]*Table1323[[#This Row],[Nat Bet]])</f>
        <v/>
      </c>
      <c r="P295" s="24">
        <f>IF(Table1323[[#This Row],[Lev Ret]]="",Table1323[[#This Row],[Nat Bet]]*-1,O295-N295)</f>
        <v>-120</v>
      </c>
      <c r="Q295" s="18" t="str">
        <f>TEXT(Table1323[[#This Row],[Date]],"DDD")</f>
        <v>Wed</v>
      </c>
    </row>
    <row r="296" spans="1:17" x14ac:dyDescent="0.25">
      <c r="A296" s="20">
        <v>45220</v>
      </c>
      <c r="B296" s="21">
        <v>0.62152777777777779</v>
      </c>
      <c r="C296" s="21" t="s">
        <v>14</v>
      </c>
      <c r="D296" s="18">
        <v>5</v>
      </c>
      <c r="E296" s="18">
        <v>12</v>
      </c>
      <c r="F296" s="22" t="s">
        <v>152</v>
      </c>
      <c r="G296" s="22" t="s">
        <v>24</v>
      </c>
      <c r="H296" s="23"/>
      <c r="I296" s="23" t="s">
        <v>454</v>
      </c>
      <c r="J296" s="18" t="s">
        <v>65</v>
      </c>
      <c r="K296" s="19">
        <v>100</v>
      </c>
      <c r="L296" s="18" t="str">
        <f>IF(Table1323[[#This Row],[Fin]]&lt;&gt;"1st","",Table1323[[#This Row],[Div]]*Table1323[[#This Row],[Lev Bet]])</f>
        <v/>
      </c>
      <c r="M296" s="18">
        <f>IF(Table1323[[#This Row],[Lev Ret]]="",Table1323[[#This Row],[Lev Bet]]*-1,L296-K296)</f>
        <v>-100</v>
      </c>
      <c r="N296" s="24">
        <v>140</v>
      </c>
      <c r="O296" s="24" t="str">
        <f>IF(Table1323[[#This Row],[Fin]]&lt;&gt;"1st","",Table1323[[#This Row],[Div]]*Table1323[[#This Row],[Nat Bet]])</f>
        <v/>
      </c>
      <c r="P296" s="24">
        <f>IF(Table1323[[#This Row],[Lev Ret]]="",Table1323[[#This Row],[Nat Bet]]*-1,O296-N296)</f>
        <v>-140</v>
      </c>
      <c r="Q296" s="18" t="str">
        <f>TEXT(Table1323[[#This Row],[Date]],"DDD")</f>
        <v>Sat</v>
      </c>
    </row>
    <row r="297" spans="1:17" x14ac:dyDescent="0.25">
      <c r="A297" s="20">
        <v>45220</v>
      </c>
      <c r="B297" s="21">
        <v>0.67361111111111116</v>
      </c>
      <c r="C297" s="21" t="s">
        <v>14</v>
      </c>
      <c r="D297" s="18">
        <v>7</v>
      </c>
      <c r="E297" s="18">
        <v>11</v>
      </c>
      <c r="F297" s="22" t="s">
        <v>153</v>
      </c>
      <c r="G297" s="22" t="s">
        <v>22</v>
      </c>
      <c r="H297" s="23">
        <v>2.25</v>
      </c>
      <c r="I297" s="23" t="s">
        <v>454</v>
      </c>
      <c r="J297" s="18" t="s">
        <v>65</v>
      </c>
      <c r="K297" s="19">
        <v>100</v>
      </c>
      <c r="L297" s="18">
        <f>IF(Table1323[[#This Row],[Fin]]&lt;&gt;"1st","",Table1323[[#This Row],[Div]]*Table1323[[#This Row],[Lev Bet]])</f>
        <v>225</v>
      </c>
      <c r="M297" s="18">
        <f>IF(Table1323[[#This Row],[Lev Ret]]="",Table1323[[#This Row],[Lev Bet]]*-1,L297-K297)</f>
        <v>125</v>
      </c>
      <c r="N297" s="24">
        <v>140</v>
      </c>
      <c r="O297" s="24">
        <f>IF(Table1323[[#This Row],[Fin]]&lt;&gt;"1st","",Table1323[[#This Row],[Div]]*Table1323[[#This Row],[Nat Bet]])</f>
        <v>315</v>
      </c>
      <c r="P297" s="24">
        <f>IF(Table1323[[#This Row],[Lev Ret]]="",Table1323[[#This Row],[Nat Bet]]*-1,O297-N297)</f>
        <v>175</v>
      </c>
      <c r="Q297" s="18" t="str">
        <f>TEXT(Table1323[[#This Row],[Date]],"DDD")</f>
        <v>Sat</v>
      </c>
    </row>
    <row r="298" spans="1:17" x14ac:dyDescent="0.25">
      <c r="A298" s="20">
        <v>45224</v>
      </c>
      <c r="B298" s="21">
        <v>0.63194444444444442</v>
      </c>
      <c r="C298" s="21" t="s">
        <v>19</v>
      </c>
      <c r="D298" s="18">
        <v>3</v>
      </c>
      <c r="E298" s="18">
        <v>7</v>
      </c>
      <c r="F298" s="22" t="s">
        <v>419</v>
      </c>
      <c r="G298" s="22"/>
      <c r="H298" s="23"/>
      <c r="I298" s="23" t="s">
        <v>454</v>
      </c>
      <c r="J298" s="18" t="s">
        <v>65</v>
      </c>
      <c r="K298" s="19">
        <v>100</v>
      </c>
      <c r="L298" s="18" t="str">
        <f>IF(Table1323[[#This Row],[Fin]]&lt;&gt;"1st","",Table1323[[#This Row],[Div]]*Table1323[[#This Row],[Lev Bet]])</f>
        <v/>
      </c>
      <c r="M298" s="18">
        <f>IF(Table1323[[#This Row],[Lev Ret]]="",Table1323[[#This Row],[Lev Bet]]*-1,L298-K298)</f>
        <v>-100</v>
      </c>
      <c r="N298" s="24">
        <v>120</v>
      </c>
      <c r="O298" s="24" t="str">
        <f>IF(Table1323[[#This Row],[Fin]]&lt;&gt;"1st","",Table1323[[#This Row],[Div]]*Table1323[[#This Row],[Nat Bet]])</f>
        <v/>
      </c>
      <c r="P298" s="24">
        <f>IF(Table1323[[#This Row],[Lev Ret]]="",Table1323[[#This Row],[Nat Bet]]*-1,O298-N298)</f>
        <v>-120</v>
      </c>
      <c r="Q298" s="18" t="str">
        <f>TEXT(Table1323[[#This Row],[Date]],"DDD")</f>
        <v>Wed</v>
      </c>
    </row>
    <row r="299" spans="1:17" x14ac:dyDescent="0.25">
      <c r="A299" s="20">
        <v>45224</v>
      </c>
      <c r="B299" s="21">
        <v>0.75694444444444453</v>
      </c>
      <c r="C299" s="21" t="s">
        <v>13</v>
      </c>
      <c r="D299" s="18">
        <v>8</v>
      </c>
      <c r="E299" s="18">
        <v>5</v>
      </c>
      <c r="F299" s="22" t="s">
        <v>154</v>
      </c>
      <c r="G299" s="22"/>
      <c r="H299" s="23"/>
      <c r="I299" s="23" t="s">
        <v>454</v>
      </c>
      <c r="J299" s="18" t="s">
        <v>63</v>
      </c>
      <c r="K299" s="19">
        <v>100</v>
      </c>
      <c r="L299" s="18" t="str">
        <f>IF(Table1323[[#This Row],[Fin]]&lt;&gt;"1st","",Table1323[[#This Row],[Div]]*Table1323[[#This Row],[Lev Bet]])</f>
        <v/>
      </c>
      <c r="M299" s="18">
        <f>IF(Table1323[[#This Row],[Lev Ret]]="",Table1323[[#This Row],[Lev Bet]]*-1,L299-K299)</f>
        <v>-100</v>
      </c>
      <c r="N299" s="24">
        <v>100</v>
      </c>
      <c r="O299" s="24" t="str">
        <f>IF(Table1323[[#This Row],[Fin]]&lt;&gt;"1st","",Table1323[[#This Row],[Div]]*Table1323[[#This Row],[Nat Bet]])</f>
        <v/>
      </c>
      <c r="P299" s="24">
        <f>IF(Table1323[[#This Row],[Lev Ret]]="",Table1323[[#This Row],[Nat Bet]]*-1,O299-N299)</f>
        <v>-100</v>
      </c>
      <c r="Q299" s="18" t="str">
        <f>TEXT(Table1323[[#This Row],[Date]],"DDD")</f>
        <v>Wed</v>
      </c>
    </row>
    <row r="300" spans="1:17" x14ac:dyDescent="0.25">
      <c r="A300" s="20">
        <v>45227</v>
      </c>
      <c r="B300" s="21">
        <v>0.54513888888888895</v>
      </c>
      <c r="C300" s="21" t="s">
        <v>14</v>
      </c>
      <c r="D300" s="18">
        <v>2</v>
      </c>
      <c r="E300" s="18">
        <v>10</v>
      </c>
      <c r="F300" s="22" t="s">
        <v>155</v>
      </c>
      <c r="G300" s="22"/>
      <c r="H300" s="23"/>
      <c r="I300" s="23" t="s">
        <v>454</v>
      </c>
      <c r="J300" s="18" t="s">
        <v>65</v>
      </c>
      <c r="K300" s="19">
        <v>100</v>
      </c>
      <c r="L300" s="18" t="str">
        <f>IF(Table1323[[#This Row],[Fin]]&lt;&gt;"1st","",Table1323[[#This Row],[Div]]*Table1323[[#This Row],[Lev Bet]])</f>
        <v/>
      </c>
      <c r="M300" s="18">
        <f>IF(Table1323[[#This Row],[Lev Ret]]="",Table1323[[#This Row],[Lev Bet]]*-1,L300-K300)</f>
        <v>-100</v>
      </c>
      <c r="N300" s="24">
        <v>140</v>
      </c>
      <c r="O300" s="24" t="str">
        <f>IF(Table1323[[#This Row],[Fin]]&lt;&gt;"1st","",Table1323[[#This Row],[Div]]*Table1323[[#This Row],[Nat Bet]])</f>
        <v/>
      </c>
      <c r="P300" s="24">
        <f>IF(Table1323[[#This Row],[Lev Ret]]="",Table1323[[#This Row],[Nat Bet]]*-1,O300-N300)</f>
        <v>-140</v>
      </c>
      <c r="Q300" s="18" t="str">
        <f>TEXT(Table1323[[#This Row],[Date]],"DDD")</f>
        <v>Sat</v>
      </c>
    </row>
    <row r="301" spans="1:17" x14ac:dyDescent="0.25">
      <c r="A301" s="20">
        <v>45231</v>
      </c>
      <c r="B301" s="21">
        <v>0.6875</v>
      </c>
      <c r="C301" s="21" t="s">
        <v>19</v>
      </c>
      <c r="D301" s="18">
        <v>5</v>
      </c>
      <c r="E301" s="18">
        <v>8</v>
      </c>
      <c r="F301" s="22" t="s">
        <v>420</v>
      </c>
      <c r="G301" s="22" t="s">
        <v>23</v>
      </c>
      <c r="H301" s="23"/>
      <c r="I301" s="23" t="s">
        <v>454</v>
      </c>
      <c r="J301" s="18" t="s">
        <v>65</v>
      </c>
      <c r="K301" s="19">
        <v>100</v>
      </c>
      <c r="L301" s="18" t="str">
        <f>IF(Table1323[[#This Row],[Fin]]&lt;&gt;"1st","",Table1323[[#This Row],[Div]]*Table1323[[#This Row],[Lev Bet]])</f>
        <v/>
      </c>
      <c r="M301" s="18">
        <f>IF(Table1323[[#This Row],[Lev Ret]]="",Table1323[[#This Row],[Lev Bet]]*-1,L301-K301)</f>
        <v>-100</v>
      </c>
      <c r="N301" s="24">
        <v>120</v>
      </c>
      <c r="O301" s="24" t="str">
        <f>IF(Table1323[[#This Row],[Fin]]&lt;&gt;"1st","",Table1323[[#This Row],[Div]]*Table1323[[#This Row],[Nat Bet]])</f>
        <v/>
      </c>
      <c r="P301" s="24">
        <f>IF(Table1323[[#This Row],[Lev Ret]]="",Table1323[[#This Row],[Nat Bet]]*-1,O301-N301)</f>
        <v>-120</v>
      </c>
      <c r="Q301" s="18" t="str">
        <f>TEXT(Table1323[[#This Row],[Date]],"DDD")</f>
        <v>Wed</v>
      </c>
    </row>
    <row r="302" spans="1:17" x14ac:dyDescent="0.25">
      <c r="A302" s="20">
        <v>45231</v>
      </c>
      <c r="B302" s="21">
        <v>0.71527777777777779</v>
      </c>
      <c r="C302" s="21" t="s">
        <v>19</v>
      </c>
      <c r="D302" s="18">
        <v>6</v>
      </c>
      <c r="E302" s="18">
        <v>9</v>
      </c>
      <c r="F302" s="22" t="s">
        <v>147</v>
      </c>
      <c r="G302" s="22"/>
      <c r="H302" s="23"/>
      <c r="I302" s="23" t="s">
        <v>454</v>
      </c>
      <c r="J302" s="18" t="s">
        <v>65</v>
      </c>
      <c r="K302" s="19">
        <v>100</v>
      </c>
      <c r="L302" s="18" t="str">
        <f>IF(Table1323[[#This Row],[Fin]]&lt;&gt;"1st","",Table1323[[#This Row],[Div]]*Table1323[[#This Row],[Lev Bet]])</f>
        <v/>
      </c>
      <c r="M302" s="18">
        <f>IF(Table1323[[#This Row],[Lev Ret]]="",Table1323[[#This Row],[Lev Bet]]*-1,L302-K302)</f>
        <v>-100</v>
      </c>
      <c r="N302" s="24">
        <v>120</v>
      </c>
      <c r="O302" s="24" t="str">
        <f>IF(Table1323[[#This Row],[Fin]]&lt;&gt;"1st","",Table1323[[#This Row],[Div]]*Table1323[[#This Row],[Nat Bet]])</f>
        <v/>
      </c>
      <c r="P302" s="24">
        <f>IF(Table1323[[#This Row],[Lev Ret]]="",Table1323[[#This Row],[Nat Bet]]*-1,O302-N302)</f>
        <v>-120</v>
      </c>
      <c r="Q302" s="18" t="str">
        <f>TEXT(Table1323[[#This Row],[Date]],"DDD")</f>
        <v>Wed</v>
      </c>
    </row>
    <row r="303" spans="1:17" x14ac:dyDescent="0.25">
      <c r="A303" s="20">
        <v>45234</v>
      </c>
      <c r="B303" s="21">
        <v>0.55555555555555558</v>
      </c>
      <c r="C303" s="21" t="s">
        <v>12</v>
      </c>
      <c r="D303" s="18">
        <v>3</v>
      </c>
      <c r="E303" s="18">
        <v>4</v>
      </c>
      <c r="F303" s="22" t="s">
        <v>421</v>
      </c>
      <c r="G303" s="22" t="s">
        <v>22</v>
      </c>
      <c r="H303" s="23">
        <v>5.5</v>
      </c>
      <c r="I303" s="23" t="s">
        <v>454</v>
      </c>
      <c r="J303" s="18" t="s">
        <v>65</v>
      </c>
      <c r="K303" s="19">
        <v>100</v>
      </c>
      <c r="L303" s="18">
        <f>IF(Table1323[[#This Row],[Fin]]&lt;&gt;"1st","",Table1323[[#This Row],[Div]]*Table1323[[#This Row],[Lev Bet]])</f>
        <v>550</v>
      </c>
      <c r="M303" s="18">
        <f>IF(Table1323[[#This Row],[Lev Ret]]="",Table1323[[#This Row],[Lev Bet]]*-1,L303-K303)</f>
        <v>450</v>
      </c>
      <c r="N303" s="24">
        <v>140</v>
      </c>
      <c r="O303" s="24">
        <f>IF(Table1323[[#This Row],[Fin]]&lt;&gt;"1st","",Table1323[[#This Row],[Div]]*Table1323[[#This Row],[Nat Bet]])</f>
        <v>770</v>
      </c>
      <c r="P303" s="24">
        <f>IF(Table1323[[#This Row],[Lev Ret]]="",Table1323[[#This Row],[Nat Bet]]*-1,O303-N303)</f>
        <v>630</v>
      </c>
      <c r="Q303" s="18" t="str">
        <f>TEXT(Table1323[[#This Row],[Date]],"DDD")</f>
        <v>Sat</v>
      </c>
    </row>
    <row r="304" spans="1:17" x14ac:dyDescent="0.25">
      <c r="A304" s="20">
        <v>45234</v>
      </c>
      <c r="B304" s="21">
        <v>0.58333333333333337</v>
      </c>
      <c r="C304" s="21" t="s">
        <v>12</v>
      </c>
      <c r="D304" s="18">
        <v>4</v>
      </c>
      <c r="E304" s="18">
        <v>10</v>
      </c>
      <c r="F304" s="22" t="s">
        <v>157</v>
      </c>
      <c r="G304" s="22" t="s">
        <v>24</v>
      </c>
      <c r="H304" s="23"/>
      <c r="I304" s="23" t="s">
        <v>454</v>
      </c>
      <c r="J304" s="18" t="s">
        <v>65</v>
      </c>
      <c r="K304" s="19">
        <v>100</v>
      </c>
      <c r="L304" s="18" t="str">
        <f>IF(Table1323[[#This Row],[Fin]]&lt;&gt;"1st","",Table1323[[#This Row],[Div]]*Table1323[[#This Row],[Lev Bet]])</f>
        <v/>
      </c>
      <c r="M304" s="18">
        <f>IF(Table1323[[#This Row],[Lev Ret]]="",Table1323[[#This Row],[Lev Bet]]*-1,L304-K304)</f>
        <v>-100</v>
      </c>
      <c r="N304" s="24">
        <v>140</v>
      </c>
      <c r="O304" s="24" t="str">
        <f>IF(Table1323[[#This Row],[Fin]]&lt;&gt;"1st","",Table1323[[#This Row],[Div]]*Table1323[[#This Row],[Nat Bet]])</f>
        <v/>
      </c>
      <c r="P304" s="24">
        <f>IF(Table1323[[#This Row],[Lev Ret]]="",Table1323[[#This Row],[Nat Bet]]*-1,O304-N304)</f>
        <v>-140</v>
      </c>
      <c r="Q304" s="18" t="str">
        <f>TEXT(Table1323[[#This Row],[Date]],"DDD")</f>
        <v>Sat</v>
      </c>
    </row>
    <row r="305" spans="1:17" x14ac:dyDescent="0.25">
      <c r="A305" s="20">
        <v>45234</v>
      </c>
      <c r="B305" s="21">
        <v>0.61111111111111105</v>
      </c>
      <c r="C305" s="21" t="s">
        <v>12</v>
      </c>
      <c r="D305" s="18">
        <v>5</v>
      </c>
      <c r="E305" s="18">
        <v>5</v>
      </c>
      <c r="F305" s="22" t="s">
        <v>158</v>
      </c>
      <c r="G305" s="22"/>
      <c r="H305" s="23"/>
      <c r="I305" s="23" t="s">
        <v>454</v>
      </c>
      <c r="J305" s="18" t="s">
        <v>65</v>
      </c>
      <c r="K305" s="19">
        <v>100</v>
      </c>
      <c r="L305" s="18" t="str">
        <f>IF(Table1323[[#This Row],[Fin]]&lt;&gt;"1st","",Table1323[[#This Row],[Div]]*Table1323[[#This Row],[Lev Bet]])</f>
        <v/>
      </c>
      <c r="M305" s="18">
        <f>IF(Table1323[[#This Row],[Lev Ret]]="",Table1323[[#This Row],[Lev Bet]]*-1,L305-K305)</f>
        <v>-100</v>
      </c>
      <c r="N305" s="24">
        <v>140</v>
      </c>
      <c r="O305" s="24" t="str">
        <f>IF(Table1323[[#This Row],[Fin]]&lt;&gt;"1st","",Table1323[[#This Row],[Div]]*Table1323[[#This Row],[Nat Bet]])</f>
        <v/>
      </c>
      <c r="P305" s="24">
        <f>IF(Table1323[[#This Row],[Lev Ret]]="",Table1323[[#This Row],[Nat Bet]]*-1,O305-N305)</f>
        <v>-140</v>
      </c>
      <c r="Q305" s="18" t="str">
        <f>TEXT(Table1323[[#This Row],[Date]],"DDD")</f>
        <v>Sat</v>
      </c>
    </row>
    <row r="306" spans="1:17" x14ac:dyDescent="0.25">
      <c r="A306" s="20">
        <v>45234</v>
      </c>
      <c r="B306" s="21">
        <v>0.66666666666666663</v>
      </c>
      <c r="C306" s="21" t="s">
        <v>12</v>
      </c>
      <c r="D306" s="18">
        <v>7</v>
      </c>
      <c r="E306" s="18">
        <v>1</v>
      </c>
      <c r="F306" s="22" t="s">
        <v>159</v>
      </c>
      <c r="G306" s="22" t="s">
        <v>23</v>
      </c>
      <c r="H306" s="23"/>
      <c r="I306" s="23" t="s">
        <v>454</v>
      </c>
      <c r="J306" s="18" t="s">
        <v>65</v>
      </c>
      <c r="K306" s="19">
        <v>100</v>
      </c>
      <c r="L306" s="18" t="str">
        <f>IF(Table1323[[#This Row],[Fin]]&lt;&gt;"1st","",Table1323[[#This Row],[Div]]*Table1323[[#This Row],[Lev Bet]])</f>
        <v/>
      </c>
      <c r="M306" s="18">
        <f>IF(Table1323[[#This Row],[Lev Ret]]="",Table1323[[#This Row],[Lev Bet]]*-1,L306-K306)</f>
        <v>-100</v>
      </c>
      <c r="N306" s="24">
        <v>140</v>
      </c>
      <c r="O306" s="24" t="str">
        <f>IF(Table1323[[#This Row],[Fin]]&lt;&gt;"1st","",Table1323[[#This Row],[Div]]*Table1323[[#This Row],[Nat Bet]])</f>
        <v/>
      </c>
      <c r="P306" s="24">
        <f>IF(Table1323[[#This Row],[Lev Ret]]="",Table1323[[#This Row],[Nat Bet]]*-1,O306-N306)</f>
        <v>-140</v>
      </c>
      <c r="Q306" s="18" t="str">
        <f>TEXT(Table1323[[#This Row],[Date]],"DDD")</f>
        <v>Sat</v>
      </c>
    </row>
    <row r="307" spans="1:17" x14ac:dyDescent="0.25">
      <c r="A307" s="20">
        <v>45237</v>
      </c>
      <c r="B307" s="21">
        <v>0.48958333333333331</v>
      </c>
      <c r="C307" s="21" t="s">
        <v>14</v>
      </c>
      <c r="D307" s="18">
        <v>1</v>
      </c>
      <c r="E307" s="18">
        <v>11</v>
      </c>
      <c r="F307" s="22" t="s">
        <v>160</v>
      </c>
      <c r="G307" s="22"/>
      <c r="H307" s="23"/>
      <c r="I307" s="23" t="s">
        <v>454</v>
      </c>
      <c r="J307" s="18" t="s">
        <v>65</v>
      </c>
      <c r="K307" s="19">
        <v>100</v>
      </c>
      <c r="L307" s="18" t="str">
        <f>IF(Table1323[[#This Row],[Fin]]&lt;&gt;"1st","",Table1323[[#This Row],[Div]]*Table1323[[#This Row],[Lev Bet]])</f>
        <v/>
      </c>
      <c r="M307" s="18">
        <f>IF(Table1323[[#This Row],[Lev Ret]]="",Table1323[[#This Row],[Lev Bet]]*-1,L307-K307)</f>
        <v>-100</v>
      </c>
      <c r="N307" s="24">
        <v>140</v>
      </c>
      <c r="O307" s="24" t="str">
        <f>IF(Table1323[[#This Row],[Fin]]&lt;&gt;"1st","",Table1323[[#This Row],[Div]]*Table1323[[#This Row],[Nat Bet]])</f>
        <v/>
      </c>
      <c r="P307" s="24">
        <f>IF(Table1323[[#This Row],[Lev Ret]]="",Table1323[[#This Row],[Nat Bet]]*-1,O307-N307)</f>
        <v>-140</v>
      </c>
      <c r="Q307" s="18" t="str">
        <f>TEXT(Table1323[[#This Row],[Date]],"DDD")</f>
        <v>Tue</v>
      </c>
    </row>
    <row r="308" spans="1:17" x14ac:dyDescent="0.25">
      <c r="A308" s="20">
        <v>45237</v>
      </c>
      <c r="B308" s="21">
        <v>0.75347222222222221</v>
      </c>
      <c r="C308" s="21" t="s">
        <v>14</v>
      </c>
      <c r="D308" s="18">
        <v>10</v>
      </c>
      <c r="E308" s="18">
        <v>7</v>
      </c>
      <c r="F308" s="22" t="s">
        <v>161</v>
      </c>
      <c r="G308" s="22"/>
      <c r="H308" s="23"/>
      <c r="I308" s="23" t="s">
        <v>454</v>
      </c>
      <c r="J308" s="18" t="s">
        <v>65</v>
      </c>
      <c r="K308" s="19">
        <v>100</v>
      </c>
      <c r="L308" s="18" t="str">
        <f>IF(Table1323[[#This Row],[Fin]]&lt;&gt;"1st","",Table1323[[#This Row],[Div]]*Table1323[[#This Row],[Lev Bet]])</f>
        <v/>
      </c>
      <c r="M308" s="18">
        <f>IF(Table1323[[#This Row],[Lev Ret]]="",Table1323[[#This Row],[Lev Bet]]*-1,L308-K308)</f>
        <v>-100</v>
      </c>
      <c r="N308" s="24">
        <v>140</v>
      </c>
      <c r="O308" s="24" t="str">
        <f>IF(Table1323[[#This Row],[Fin]]&lt;&gt;"1st","",Table1323[[#This Row],[Div]]*Table1323[[#This Row],[Nat Bet]])</f>
        <v/>
      </c>
      <c r="P308" s="24">
        <f>IF(Table1323[[#This Row],[Lev Ret]]="",Table1323[[#This Row],[Nat Bet]]*-1,O308-N308)</f>
        <v>-140</v>
      </c>
      <c r="Q308" s="18" t="str">
        <f>TEXT(Table1323[[#This Row],[Date]],"DDD")</f>
        <v>Tue</v>
      </c>
    </row>
    <row r="309" spans="1:17" x14ac:dyDescent="0.25">
      <c r="A309" s="20">
        <v>45241</v>
      </c>
      <c r="B309" s="21">
        <v>0.70694444444444438</v>
      </c>
      <c r="C309" s="21" t="s">
        <v>10</v>
      </c>
      <c r="D309" s="18">
        <v>7</v>
      </c>
      <c r="E309" s="18">
        <v>12</v>
      </c>
      <c r="F309" s="22" t="s">
        <v>162</v>
      </c>
      <c r="G309" s="22"/>
      <c r="H309" s="23"/>
      <c r="I309" s="23" t="s">
        <v>454</v>
      </c>
      <c r="J309" s="18" t="s">
        <v>63</v>
      </c>
      <c r="K309" s="19">
        <v>100</v>
      </c>
      <c r="L309" s="18" t="str">
        <f>IF(Table1323[[#This Row],[Fin]]&lt;&gt;"1st","",Table1323[[#This Row],[Div]]*Table1323[[#This Row],[Lev Bet]])</f>
        <v/>
      </c>
      <c r="M309" s="18">
        <f>IF(Table1323[[#This Row],[Lev Ret]]="",Table1323[[#This Row],[Lev Bet]]*-1,L309-K309)</f>
        <v>-100</v>
      </c>
      <c r="N309" s="24">
        <v>140</v>
      </c>
      <c r="O309" s="24" t="str">
        <f>IF(Table1323[[#This Row],[Fin]]&lt;&gt;"1st","",Table1323[[#This Row],[Div]]*Table1323[[#This Row],[Nat Bet]])</f>
        <v/>
      </c>
      <c r="P309" s="24">
        <f>IF(Table1323[[#This Row],[Lev Ret]]="",Table1323[[#This Row],[Nat Bet]]*-1,O309-N309)</f>
        <v>-140</v>
      </c>
      <c r="Q309" s="18" t="str">
        <f>TEXT(Table1323[[#This Row],[Date]],"DDD")</f>
        <v>Sat</v>
      </c>
    </row>
    <row r="310" spans="1:17" x14ac:dyDescent="0.25">
      <c r="A310" s="20">
        <v>45245</v>
      </c>
      <c r="B310" s="21">
        <v>0.70486111111111116</v>
      </c>
      <c r="C310" s="21" t="s">
        <v>12</v>
      </c>
      <c r="D310" s="18">
        <v>6</v>
      </c>
      <c r="E310" s="18">
        <v>4</v>
      </c>
      <c r="F310" s="22" t="s">
        <v>163</v>
      </c>
      <c r="G310" s="22"/>
      <c r="H310" s="23"/>
      <c r="I310" s="23" t="s">
        <v>454</v>
      </c>
      <c r="J310" s="18" t="s">
        <v>65</v>
      </c>
      <c r="K310" s="19">
        <v>100</v>
      </c>
      <c r="L310" s="18" t="str">
        <f>IF(Table1323[[#This Row],[Fin]]&lt;&gt;"1st","",Table1323[[#This Row],[Div]]*Table1323[[#This Row],[Lev Bet]])</f>
        <v/>
      </c>
      <c r="M310" s="18">
        <f>IF(Table1323[[#This Row],[Lev Ret]]="",Table1323[[#This Row],[Lev Bet]]*-1,L310-K310)</f>
        <v>-100</v>
      </c>
      <c r="N310" s="24">
        <v>120</v>
      </c>
      <c r="O310" s="24" t="str">
        <f>IF(Table1323[[#This Row],[Fin]]&lt;&gt;"1st","",Table1323[[#This Row],[Div]]*Table1323[[#This Row],[Nat Bet]])</f>
        <v/>
      </c>
      <c r="P310" s="24">
        <f>IF(Table1323[[#This Row],[Lev Ret]]="",Table1323[[#This Row],[Nat Bet]]*-1,O310-N310)</f>
        <v>-120</v>
      </c>
      <c r="Q310" s="18" t="str">
        <f>TEXT(Table1323[[#This Row],[Date]],"DDD")</f>
        <v>Wed</v>
      </c>
    </row>
    <row r="311" spans="1:17" x14ac:dyDescent="0.25">
      <c r="A311" s="20">
        <v>45248</v>
      </c>
      <c r="B311" s="21">
        <v>0.53472222222222221</v>
      </c>
      <c r="C311" s="21" t="s">
        <v>69</v>
      </c>
      <c r="D311" s="18">
        <v>2</v>
      </c>
      <c r="E311" s="18">
        <v>11</v>
      </c>
      <c r="F311" s="22" t="s">
        <v>422</v>
      </c>
      <c r="G311" s="22"/>
      <c r="H311" s="23"/>
      <c r="I311" s="23" t="s">
        <v>454</v>
      </c>
      <c r="J311" s="18" t="s">
        <v>64</v>
      </c>
      <c r="K311" s="19">
        <v>100</v>
      </c>
      <c r="L311" s="18" t="str">
        <f>IF(Table1323[[#This Row],[Fin]]&lt;&gt;"1st","",Table1323[[#This Row],[Div]]*Table1323[[#This Row],[Lev Bet]])</f>
        <v/>
      </c>
      <c r="M311" s="18">
        <f>IF(Table1323[[#This Row],[Lev Ret]]="",Table1323[[#This Row],[Lev Bet]]*-1,L311-K311)</f>
        <v>-100</v>
      </c>
      <c r="N311" s="24">
        <v>140</v>
      </c>
      <c r="O311" s="24" t="str">
        <f>IF(Table1323[[#This Row],[Fin]]&lt;&gt;"1st","",Table1323[[#This Row],[Div]]*Table1323[[#This Row],[Nat Bet]])</f>
        <v/>
      </c>
      <c r="P311" s="24">
        <f>IF(Table1323[[#This Row],[Lev Ret]]="",Table1323[[#This Row],[Nat Bet]]*-1,O311-N311)</f>
        <v>-140</v>
      </c>
      <c r="Q311" s="18" t="str">
        <f>TEXT(Table1323[[#This Row],[Date]],"DDD")</f>
        <v>Sat</v>
      </c>
    </row>
    <row r="312" spans="1:17" x14ac:dyDescent="0.25">
      <c r="A312" s="20">
        <v>45248</v>
      </c>
      <c r="B312" s="21">
        <v>0.62152777777777779</v>
      </c>
      <c r="C312" s="21" t="s">
        <v>164</v>
      </c>
      <c r="D312" s="18">
        <v>5</v>
      </c>
      <c r="E312" s="18">
        <v>12</v>
      </c>
      <c r="F312" s="22" t="s">
        <v>165</v>
      </c>
      <c r="G312" s="22" t="s">
        <v>23</v>
      </c>
      <c r="H312" s="23"/>
      <c r="I312" s="23" t="s">
        <v>454</v>
      </c>
      <c r="J312" s="18" t="s">
        <v>65</v>
      </c>
      <c r="K312" s="19">
        <v>100</v>
      </c>
      <c r="L312" s="18" t="str">
        <f>IF(Table1323[[#This Row],[Fin]]&lt;&gt;"1st","",Table1323[[#This Row],[Div]]*Table1323[[#This Row],[Lev Bet]])</f>
        <v/>
      </c>
      <c r="M312" s="18">
        <f>IF(Table1323[[#This Row],[Lev Ret]]="",Table1323[[#This Row],[Lev Bet]]*-1,L312-K312)</f>
        <v>-100</v>
      </c>
      <c r="N312" s="24">
        <v>140</v>
      </c>
      <c r="O312" s="24" t="str">
        <f>IF(Table1323[[#This Row],[Fin]]&lt;&gt;"1st","",Table1323[[#This Row],[Div]]*Table1323[[#This Row],[Nat Bet]])</f>
        <v/>
      </c>
      <c r="P312" s="24">
        <f>IF(Table1323[[#This Row],[Lev Ret]]="",Table1323[[#This Row],[Nat Bet]]*-1,O312-N312)</f>
        <v>-140</v>
      </c>
      <c r="Q312" s="18" t="str">
        <f>TEXT(Table1323[[#This Row],[Date]],"DDD")</f>
        <v>Sat</v>
      </c>
    </row>
    <row r="313" spans="1:17" x14ac:dyDescent="0.25">
      <c r="A313" s="20">
        <v>45248</v>
      </c>
      <c r="B313" s="21">
        <v>0.64583333333333337</v>
      </c>
      <c r="C313" s="21" t="s">
        <v>164</v>
      </c>
      <c r="D313" s="18">
        <v>6</v>
      </c>
      <c r="E313" s="18">
        <v>4</v>
      </c>
      <c r="F313" s="22" t="s">
        <v>423</v>
      </c>
      <c r="G313" s="22" t="s">
        <v>24</v>
      </c>
      <c r="H313" s="23"/>
      <c r="I313" s="23" t="s">
        <v>454</v>
      </c>
      <c r="J313" s="18" t="s">
        <v>65</v>
      </c>
      <c r="K313" s="19">
        <v>100</v>
      </c>
      <c r="L313" s="18" t="str">
        <f>IF(Table1323[[#This Row],[Fin]]&lt;&gt;"1st","",Table1323[[#This Row],[Div]]*Table1323[[#This Row],[Lev Bet]])</f>
        <v/>
      </c>
      <c r="M313" s="18">
        <f>IF(Table1323[[#This Row],[Lev Ret]]="",Table1323[[#This Row],[Lev Bet]]*-1,L313-K313)</f>
        <v>-100</v>
      </c>
      <c r="N313" s="24">
        <v>140</v>
      </c>
      <c r="O313" s="24" t="str">
        <f>IF(Table1323[[#This Row],[Fin]]&lt;&gt;"1st","",Table1323[[#This Row],[Div]]*Table1323[[#This Row],[Nat Bet]])</f>
        <v/>
      </c>
      <c r="P313" s="24">
        <f>IF(Table1323[[#This Row],[Lev Ret]]="",Table1323[[#This Row],[Nat Bet]]*-1,O313-N313)</f>
        <v>-140</v>
      </c>
      <c r="Q313" s="18" t="str">
        <f>TEXT(Table1323[[#This Row],[Date]],"DDD")</f>
        <v>Sat</v>
      </c>
    </row>
    <row r="314" spans="1:17" x14ac:dyDescent="0.25">
      <c r="A314" s="20">
        <v>45252</v>
      </c>
      <c r="B314" s="21">
        <v>0.61458333333333337</v>
      </c>
      <c r="C314" s="21" t="s">
        <v>17</v>
      </c>
      <c r="D314" s="18">
        <v>4</v>
      </c>
      <c r="E314" s="18">
        <v>2</v>
      </c>
      <c r="F314" s="22" t="s">
        <v>424</v>
      </c>
      <c r="G314" s="22" t="s">
        <v>22</v>
      </c>
      <c r="H314" s="23">
        <v>7.52</v>
      </c>
      <c r="I314" s="23" t="s">
        <v>454</v>
      </c>
      <c r="J314" s="18" t="s">
        <v>64</v>
      </c>
      <c r="K314" s="19">
        <v>100</v>
      </c>
      <c r="L314" s="18">
        <f>IF(Table1323[[#This Row],[Fin]]&lt;&gt;"1st","",Table1323[[#This Row],[Div]]*Table1323[[#This Row],[Lev Bet]])</f>
        <v>752</v>
      </c>
      <c r="M314" s="18">
        <f>IF(Table1323[[#This Row],[Lev Ret]]="",Table1323[[#This Row],[Lev Bet]]*-1,L314-K314)</f>
        <v>652</v>
      </c>
      <c r="N314" s="24">
        <v>110</v>
      </c>
      <c r="O314" s="24">
        <f>IF(Table1323[[#This Row],[Fin]]&lt;&gt;"1st","",Table1323[[#This Row],[Div]]*Table1323[[#This Row],[Nat Bet]])</f>
        <v>827.19999999999993</v>
      </c>
      <c r="P314" s="24">
        <f>IF(Table1323[[#This Row],[Lev Ret]]="",Table1323[[#This Row],[Nat Bet]]*-1,O314-N314)</f>
        <v>717.19999999999993</v>
      </c>
      <c r="Q314" s="18" t="str">
        <f>TEXT(Table1323[[#This Row],[Date]],"DDD")</f>
        <v>Wed</v>
      </c>
    </row>
    <row r="315" spans="1:17" x14ac:dyDescent="0.25">
      <c r="A315" s="20">
        <v>45252</v>
      </c>
      <c r="B315" s="21">
        <v>0.70486111111111116</v>
      </c>
      <c r="C315" s="21" t="s">
        <v>15</v>
      </c>
      <c r="D315" s="18">
        <v>6</v>
      </c>
      <c r="E315" s="18">
        <v>8</v>
      </c>
      <c r="F315" s="22" t="s">
        <v>425</v>
      </c>
      <c r="G315" s="22" t="s">
        <v>22</v>
      </c>
      <c r="H315" s="23">
        <v>3.5</v>
      </c>
      <c r="I315" s="23" t="s">
        <v>454</v>
      </c>
      <c r="J315" s="18" t="s">
        <v>65</v>
      </c>
      <c r="K315" s="19">
        <v>100</v>
      </c>
      <c r="L315" s="18">
        <f>IF(Table1323[[#This Row],[Fin]]&lt;&gt;"1st","",Table1323[[#This Row],[Div]]*Table1323[[#This Row],[Lev Bet]])</f>
        <v>350</v>
      </c>
      <c r="M315" s="18">
        <f>IF(Table1323[[#This Row],[Lev Ret]]="",Table1323[[#This Row],[Lev Bet]]*-1,L315-K315)</f>
        <v>250</v>
      </c>
      <c r="N315" s="24">
        <v>120</v>
      </c>
      <c r="O315" s="24">
        <f>IF(Table1323[[#This Row],[Fin]]&lt;&gt;"1st","",Table1323[[#This Row],[Div]]*Table1323[[#This Row],[Nat Bet]])</f>
        <v>420</v>
      </c>
      <c r="P315" s="24">
        <f>IF(Table1323[[#This Row],[Lev Ret]]="",Table1323[[#This Row],[Nat Bet]]*-1,O315-N315)</f>
        <v>300</v>
      </c>
      <c r="Q315" s="18" t="str">
        <f>TEXT(Table1323[[#This Row],[Date]],"DDD")</f>
        <v>Wed</v>
      </c>
    </row>
    <row r="316" spans="1:17" x14ac:dyDescent="0.25">
      <c r="A316" s="20">
        <v>45252</v>
      </c>
      <c r="B316" s="21">
        <v>0.76736111111111116</v>
      </c>
      <c r="C316" s="21" t="s">
        <v>10</v>
      </c>
      <c r="D316" s="18">
        <v>7</v>
      </c>
      <c r="E316" s="18">
        <v>12</v>
      </c>
      <c r="F316" s="22" t="s">
        <v>156</v>
      </c>
      <c r="G316" s="22"/>
      <c r="H316" s="23"/>
      <c r="I316" s="23" t="s">
        <v>454</v>
      </c>
      <c r="J316" s="18" t="s">
        <v>63</v>
      </c>
      <c r="K316" s="19">
        <v>100</v>
      </c>
      <c r="L316" s="18" t="str">
        <f>IF(Table1323[[#This Row],[Fin]]&lt;&gt;"1st","",Table1323[[#This Row],[Div]]*Table1323[[#This Row],[Lev Bet]])</f>
        <v/>
      </c>
      <c r="M316" s="18">
        <f>IF(Table1323[[#This Row],[Lev Ret]]="",Table1323[[#This Row],[Lev Bet]]*-1,L316-K316)</f>
        <v>-100</v>
      </c>
      <c r="N316" s="24">
        <v>100</v>
      </c>
      <c r="O316" s="24" t="str">
        <f>IF(Table1323[[#This Row],[Fin]]&lt;&gt;"1st","",Table1323[[#This Row],[Div]]*Table1323[[#This Row],[Nat Bet]])</f>
        <v/>
      </c>
      <c r="P316" s="24">
        <f>IF(Table1323[[#This Row],[Lev Ret]]="",Table1323[[#This Row],[Nat Bet]]*-1,O316-N316)</f>
        <v>-100</v>
      </c>
      <c r="Q316" s="18" t="str">
        <f>TEXT(Table1323[[#This Row],[Date]],"DDD")</f>
        <v>Wed</v>
      </c>
    </row>
    <row r="317" spans="1:17" x14ac:dyDescent="0.25">
      <c r="A317" s="20">
        <v>45255</v>
      </c>
      <c r="B317" s="21">
        <v>0.57291666666666663</v>
      </c>
      <c r="C317" s="21" t="s">
        <v>302</v>
      </c>
      <c r="D317" s="18">
        <v>4</v>
      </c>
      <c r="E317" s="18">
        <v>2</v>
      </c>
      <c r="F317" s="22" t="s">
        <v>426</v>
      </c>
      <c r="G317" s="22"/>
      <c r="H317" s="23"/>
      <c r="I317" s="23" t="s">
        <v>454</v>
      </c>
      <c r="J317" s="18" t="s">
        <v>64</v>
      </c>
      <c r="K317" s="19">
        <v>100</v>
      </c>
      <c r="L317" s="18" t="str">
        <f>IF(Table1323[[#This Row],[Fin]]&lt;&gt;"1st","",Table1323[[#This Row],[Div]]*Table1323[[#This Row],[Lev Bet]])</f>
        <v/>
      </c>
      <c r="M317" s="18">
        <f>IF(Table1323[[#This Row],[Lev Ret]]="",Table1323[[#This Row],[Lev Bet]]*-1,L317-K317)</f>
        <v>-100</v>
      </c>
      <c r="N317" s="24">
        <v>140</v>
      </c>
      <c r="O317" s="24" t="str">
        <f>IF(Table1323[[#This Row],[Fin]]&lt;&gt;"1st","",Table1323[[#This Row],[Div]]*Table1323[[#This Row],[Nat Bet]])</f>
        <v/>
      </c>
      <c r="P317" s="24">
        <f>IF(Table1323[[#This Row],[Lev Ret]]="",Table1323[[#This Row],[Nat Bet]]*-1,O317-N317)</f>
        <v>-140</v>
      </c>
      <c r="Q317" s="18" t="str">
        <f>TEXT(Table1323[[#This Row],[Date]],"DDD")</f>
        <v>Sat</v>
      </c>
    </row>
    <row r="318" spans="1:17" x14ac:dyDescent="0.25">
      <c r="A318" s="20">
        <v>45255</v>
      </c>
      <c r="B318" s="21">
        <v>0.625</v>
      </c>
      <c r="C318" s="21" t="s">
        <v>302</v>
      </c>
      <c r="D318" s="18">
        <v>6</v>
      </c>
      <c r="E318" s="18">
        <v>11</v>
      </c>
      <c r="F318" s="22" t="s">
        <v>427</v>
      </c>
      <c r="G318" s="22"/>
      <c r="H318" s="23"/>
      <c r="I318" s="23" t="s">
        <v>454</v>
      </c>
      <c r="J318" s="18" t="s">
        <v>64</v>
      </c>
      <c r="K318" s="19">
        <v>100</v>
      </c>
      <c r="L318" s="18" t="str">
        <f>IF(Table1323[[#This Row],[Fin]]&lt;&gt;"1st","",Table1323[[#This Row],[Div]]*Table1323[[#This Row],[Lev Bet]])</f>
        <v/>
      </c>
      <c r="M318" s="18">
        <f>IF(Table1323[[#This Row],[Lev Ret]]="",Table1323[[#This Row],[Lev Bet]]*-1,L318-K318)</f>
        <v>-100</v>
      </c>
      <c r="N318" s="24">
        <v>140</v>
      </c>
      <c r="O318" s="24" t="str">
        <f>IF(Table1323[[#This Row],[Fin]]&lt;&gt;"1st","",Table1323[[#This Row],[Div]]*Table1323[[#This Row],[Nat Bet]])</f>
        <v/>
      </c>
      <c r="P318" s="24">
        <f>IF(Table1323[[#This Row],[Lev Ret]]="",Table1323[[#This Row],[Nat Bet]]*-1,O318-N318)</f>
        <v>-140</v>
      </c>
      <c r="Q318" s="18" t="str">
        <f>TEXT(Table1323[[#This Row],[Date]],"DDD")</f>
        <v>Sat</v>
      </c>
    </row>
    <row r="319" spans="1:17" x14ac:dyDescent="0.25">
      <c r="A319" s="20">
        <v>45259</v>
      </c>
      <c r="B319" s="21">
        <v>0.59027777777777779</v>
      </c>
      <c r="C319" s="21" t="s">
        <v>17</v>
      </c>
      <c r="D319" s="18">
        <v>3</v>
      </c>
      <c r="E319" s="18">
        <v>2</v>
      </c>
      <c r="F319" s="22" t="s">
        <v>166</v>
      </c>
      <c r="G319" s="22" t="s">
        <v>24</v>
      </c>
      <c r="H319" s="23"/>
      <c r="I319" s="23" t="s">
        <v>454</v>
      </c>
      <c r="J319" s="18" t="s">
        <v>64</v>
      </c>
      <c r="K319" s="19">
        <v>100</v>
      </c>
      <c r="L319" s="18" t="str">
        <f>IF(Table1323[[#This Row],[Fin]]&lt;&gt;"1st","",Table1323[[#This Row],[Div]]*Table1323[[#This Row],[Lev Bet]])</f>
        <v/>
      </c>
      <c r="M319" s="18">
        <f>IF(Table1323[[#This Row],[Lev Ret]]="",Table1323[[#This Row],[Lev Bet]]*-1,L319-K319)</f>
        <v>-100</v>
      </c>
      <c r="N319" s="24">
        <v>110</v>
      </c>
      <c r="O319" s="24" t="str">
        <f>IF(Table1323[[#This Row],[Fin]]&lt;&gt;"1st","",Table1323[[#This Row],[Div]]*Table1323[[#This Row],[Nat Bet]])</f>
        <v/>
      </c>
      <c r="P319" s="24">
        <f>IF(Table1323[[#This Row],[Lev Ret]]="",Table1323[[#This Row],[Nat Bet]]*-1,O319-N319)</f>
        <v>-110</v>
      </c>
      <c r="Q319" s="18" t="str">
        <f>TEXT(Table1323[[#This Row],[Date]],"DDD")</f>
        <v>Wed</v>
      </c>
    </row>
    <row r="320" spans="1:17" x14ac:dyDescent="0.25">
      <c r="A320" s="20">
        <v>45259</v>
      </c>
      <c r="B320" s="21">
        <v>0.6875</v>
      </c>
      <c r="C320" s="21" t="s">
        <v>17</v>
      </c>
      <c r="D320" s="18">
        <v>7</v>
      </c>
      <c r="E320" s="18">
        <v>2</v>
      </c>
      <c r="F320" s="22" t="s">
        <v>428</v>
      </c>
      <c r="G320" s="22"/>
      <c r="H320" s="23"/>
      <c r="I320" s="23" t="s">
        <v>454</v>
      </c>
      <c r="J320" s="18" t="s">
        <v>64</v>
      </c>
      <c r="K320" s="19">
        <v>100</v>
      </c>
      <c r="L320" s="18" t="str">
        <f>IF(Table1323[[#This Row],[Fin]]&lt;&gt;"1st","",Table1323[[#This Row],[Div]]*Table1323[[#This Row],[Lev Bet]])</f>
        <v/>
      </c>
      <c r="M320" s="18">
        <f>IF(Table1323[[#This Row],[Lev Ret]]="",Table1323[[#This Row],[Lev Bet]]*-1,L320-K320)</f>
        <v>-100</v>
      </c>
      <c r="N320" s="24">
        <v>110</v>
      </c>
      <c r="O320" s="24" t="str">
        <f>IF(Table1323[[#This Row],[Fin]]&lt;&gt;"1st","",Table1323[[#This Row],[Div]]*Table1323[[#This Row],[Nat Bet]])</f>
        <v/>
      </c>
      <c r="P320" s="24">
        <f>IF(Table1323[[#This Row],[Lev Ret]]="",Table1323[[#This Row],[Nat Bet]]*-1,O320-N320)</f>
        <v>-110</v>
      </c>
      <c r="Q320" s="18" t="str">
        <f>TEXT(Table1323[[#This Row],[Date]],"DDD")</f>
        <v>Wed</v>
      </c>
    </row>
    <row r="321" spans="1:17" x14ac:dyDescent="0.25">
      <c r="A321" s="20">
        <v>45262</v>
      </c>
      <c r="B321" s="21">
        <v>0.72222222222222221</v>
      </c>
      <c r="C321" s="21" t="s">
        <v>12</v>
      </c>
      <c r="D321" s="18">
        <v>9</v>
      </c>
      <c r="E321" s="18">
        <v>4</v>
      </c>
      <c r="F321" s="22" t="s">
        <v>423</v>
      </c>
      <c r="G321" s="22" t="s">
        <v>23</v>
      </c>
      <c r="H321" s="23"/>
      <c r="I321" s="23" t="s">
        <v>454</v>
      </c>
      <c r="J321" s="18" t="s">
        <v>65</v>
      </c>
      <c r="K321" s="19">
        <v>100</v>
      </c>
      <c r="L321" s="18" t="str">
        <f>IF(Table1323[[#This Row],[Fin]]&lt;&gt;"1st","",Table1323[[#This Row],[Div]]*Table1323[[#This Row],[Lev Bet]])</f>
        <v/>
      </c>
      <c r="M321" s="18">
        <f>IF(Table1323[[#This Row],[Lev Ret]]="",Table1323[[#This Row],[Lev Bet]]*-1,L321-K321)</f>
        <v>-100</v>
      </c>
      <c r="N321" s="24">
        <v>140</v>
      </c>
      <c r="O321" s="24" t="str">
        <f>IF(Table1323[[#This Row],[Fin]]&lt;&gt;"1st","",Table1323[[#This Row],[Div]]*Table1323[[#This Row],[Nat Bet]])</f>
        <v/>
      </c>
      <c r="P321" s="24">
        <f>IF(Table1323[[#This Row],[Lev Ret]]="",Table1323[[#This Row],[Nat Bet]]*-1,O321-N321)</f>
        <v>-140</v>
      </c>
      <c r="Q321" s="18" t="str">
        <f>TEXT(Table1323[[#This Row],[Date]],"DDD")</f>
        <v>Sat</v>
      </c>
    </row>
    <row r="322" spans="1:17" x14ac:dyDescent="0.25">
      <c r="A322" s="20">
        <v>45266</v>
      </c>
      <c r="B322" s="21">
        <v>0.67013888888888884</v>
      </c>
      <c r="C322" s="21" t="s">
        <v>15</v>
      </c>
      <c r="D322" s="18">
        <v>4</v>
      </c>
      <c r="E322" s="18">
        <v>5</v>
      </c>
      <c r="F322" s="22" t="s">
        <v>167</v>
      </c>
      <c r="G322" s="22" t="s">
        <v>23</v>
      </c>
      <c r="H322" s="23"/>
      <c r="I322" s="23" t="s">
        <v>454</v>
      </c>
      <c r="J322" s="18" t="s">
        <v>65</v>
      </c>
      <c r="K322" s="19">
        <v>100</v>
      </c>
      <c r="L322" s="18" t="str">
        <f>IF(Table1323[[#This Row],[Fin]]&lt;&gt;"1st","",Table1323[[#This Row],[Div]]*Table1323[[#This Row],[Lev Bet]])</f>
        <v/>
      </c>
      <c r="M322" s="18">
        <f>IF(Table1323[[#This Row],[Lev Ret]]="",Table1323[[#This Row],[Lev Bet]]*-1,L322-K322)</f>
        <v>-100</v>
      </c>
      <c r="N322" s="24">
        <v>120</v>
      </c>
      <c r="O322" s="24" t="str">
        <f>IF(Table1323[[#This Row],[Fin]]&lt;&gt;"1st","",Table1323[[#This Row],[Div]]*Table1323[[#This Row],[Nat Bet]])</f>
        <v/>
      </c>
      <c r="P322" s="24">
        <f>IF(Table1323[[#This Row],[Lev Ret]]="",Table1323[[#This Row],[Nat Bet]]*-1,O322-N322)</f>
        <v>-120</v>
      </c>
      <c r="Q322" s="18" t="str">
        <f>TEXT(Table1323[[#This Row],[Date]],"DDD")</f>
        <v>Wed</v>
      </c>
    </row>
    <row r="323" spans="1:17" x14ac:dyDescent="0.25">
      <c r="A323" s="20">
        <v>45266</v>
      </c>
      <c r="B323" s="21">
        <v>0.70138888888888884</v>
      </c>
      <c r="C323" s="21" t="s">
        <v>17</v>
      </c>
      <c r="D323" s="18">
        <v>3</v>
      </c>
      <c r="E323" s="18">
        <v>7</v>
      </c>
      <c r="F323" s="22" t="s">
        <v>429</v>
      </c>
      <c r="G323" s="22" t="s">
        <v>24</v>
      </c>
      <c r="H323" s="23"/>
      <c r="I323" s="23" t="s">
        <v>454</v>
      </c>
      <c r="J323" s="18" t="s">
        <v>64</v>
      </c>
      <c r="K323" s="19">
        <v>100</v>
      </c>
      <c r="L323" s="18" t="str">
        <f>IF(Table1323[[#This Row],[Fin]]&lt;&gt;"1st","",Table1323[[#This Row],[Div]]*Table1323[[#This Row],[Lev Bet]])</f>
        <v/>
      </c>
      <c r="M323" s="18">
        <f>IF(Table1323[[#This Row],[Lev Ret]]="",Table1323[[#This Row],[Lev Bet]]*-1,L323-K323)</f>
        <v>-100</v>
      </c>
      <c r="N323" s="24">
        <v>110</v>
      </c>
      <c r="O323" s="24" t="str">
        <f>IF(Table1323[[#This Row],[Fin]]&lt;&gt;"1st","",Table1323[[#This Row],[Div]]*Table1323[[#This Row],[Nat Bet]])</f>
        <v/>
      </c>
      <c r="P323" s="24">
        <f>IF(Table1323[[#This Row],[Lev Ret]]="",Table1323[[#This Row],[Nat Bet]]*-1,O323-N323)</f>
        <v>-110</v>
      </c>
      <c r="Q323" s="18" t="str">
        <f>TEXT(Table1323[[#This Row],[Date]],"DDD")</f>
        <v>Wed</v>
      </c>
    </row>
    <row r="324" spans="1:17" x14ac:dyDescent="0.25">
      <c r="A324" s="20">
        <v>45266</v>
      </c>
      <c r="B324" s="21">
        <v>0.71875</v>
      </c>
      <c r="C324" s="21" t="s">
        <v>15</v>
      </c>
      <c r="D324" s="18">
        <v>6</v>
      </c>
      <c r="E324" s="18">
        <v>4</v>
      </c>
      <c r="F324" s="22" t="s">
        <v>168</v>
      </c>
      <c r="G324" s="22" t="s">
        <v>22</v>
      </c>
      <c r="H324" s="23">
        <v>7</v>
      </c>
      <c r="I324" s="23" t="s">
        <v>454</v>
      </c>
      <c r="J324" s="18" t="s">
        <v>65</v>
      </c>
      <c r="K324" s="19">
        <v>100</v>
      </c>
      <c r="L324" s="18">
        <f>IF(Table1323[[#This Row],[Fin]]&lt;&gt;"1st","",Table1323[[#This Row],[Div]]*Table1323[[#This Row],[Lev Bet]])</f>
        <v>700</v>
      </c>
      <c r="M324" s="18">
        <f>IF(Table1323[[#This Row],[Lev Ret]]="",Table1323[[#This Row],[Lev Bet]]*-1,L324-K324)</f>
        <v>600</v>
      </c>
      <c r="N324" s="24">
        <v>120</v>
      </c>
      <c r="O324" s="24">
        <f>IF(Table1323[[#This Row],[Fin]]&lt;&gt;"1st","",Table1323[[#This Row],[Div]]*Table1323[[#This Row],[Nat Bet]])</f>
        <v>840</v>
      </c>
      <c r="P324" s="24">
        <f>IF(Table1323[[#This Row],[Lev Ret]]="",Table1323[[#This Row],[Nat Bet]]*-1,O324-N324)</f>
        <v>720</v>
      </c>
      <c r="Q324" s="18" t="str">
        <f>TEXT(Table1323[[#This Row],[Date]],"DDD")</f>
        <v>Wed</v>
      </c>
    </row>
    <row r="325" spans="1:17" x14ac:dyDescent="0.25">
      <c r="A325" s="20">
        <v>45266</v>
      </c>
      <c r="B325" s="21">
        <v>0.72569444444444453</v>
      </c>
      <c r="C325" s="21" t="s">
        <v>17</v>
      </c>
      <c r="D325" s="18">
        <v>4</v>
      </c>
      <c r="E325" s="18">
        <v>5</v>
      </c>
      <c r="F325" s="22" t="s">
        <v>430</v>
      </c>
      <c r="G325" s="22" t="s">
        <v>22</v>
      </c>
      <c r="H325" s="23">
        <v>1.4</v>
      </c>
      <c r="I325" s="23" t="s">
        <v>454</v>
      </c>
      <c r="J325" s="18" t="s">
        <v>64</v>
      </c>
      <c r="K325" s="19">
        <v>100</v>
      </c>
      <c r="L325" s="18">
        <f>IF(Table1323[[#This Row],[Fin]]&lt;&gt;"1st","",Table1323[[#This Row],[Div]]*Table1323[[#This Row],[Lev Bet]])</f>
        <v>140</v>
      </c>
      <c r="M325" s="18">
        <f>IF(Table1323[[#This Row],[Lev Ret]]="",Table1323[[#This Row],[Lev Bet]]*-1,L325-K325)</f>
        <v>40</v>
      </c>
      <c r="N325" s="24">
        <v>100</v>
      </c>
      <c r="O325" s="24">
        <f>IF(Table1323[[#This Row],[Fin]]&lt;&gt;"1st","",Table1323[[#This Row],[Div]]*Table1323[[#This Row],[Nat Bet]])</f>
        <v>140</v>
      </c>
      <c r="P325" s="24">
        <f>IF(Table1323[[#This Row],[Lev Ret]]="",Table1323[[#This Row],[Nat Bet]]*-1,O325-N325)</f>
        <v>40</v>
      </c>
      <c r="Q325" s="18" t="str">
        <f>TEXT(Table1323[[#This Row],[Date]],"DDD")</f>
        <v>Wed</v>
      </c>
    </row>
    <row r="326" spans="1:17" x14ac:dyDescent="0.25">
      <c r="A326" s="20">
        <v>45266</v>
      </c>
      <c r="B326" s="21">
        <v>0.75</v>
      </c>
      <c r="C326" s="21" t="s">
        <v>17</v>
      </c>
      <c r="D326" s="18">
        <v>5</v>
      </c>
      <c r="E326" s="18">
        <v>13</v>
      </c>
      <c r="F326" s="22" t="s">
        <v>169</v>
      </c>
      <c r="G326" s="22"/>
      <c r="H326" s="23"/>
      <c r="I326" s="23" t="s">
        <v>454</v>
      </c>
      <c r="J326" s="18" t="s">
        <v>64</v>
      </c>
      <c r="K326" s="19">
        <v>100</v>
      </c>
      <c r="L326" s="18" t="str">
        <f>IF(Table1323[[#This Row],[Fin]]&lt;&gt;"1st","",Table1323[[#This Row],[Div]]*Table1323[[#This Row],[Lev Bet]])</f>
        <v/>
      </c>
      <c r="M326" s="18">
        <f>IF(Table1323[[#This Row],[Lev Ret]]="",Table1323[[#This Row],[Lev Bet]]*-1,L326-K326)</f>
        <v>-100</v>
      </c>
      <c r="N326" s="24">
        <v>110</v>
      </c>
      <c r="O326" s="24" t="str">
        <f>IF(Table1323[[#This Row],[Fin]]&lt;&gt;"1st","",Table1323[[#This Row],[Div]]*Table1323[[#This Row],[Nat Bet]])</f>
        <v/>
      </c>
      <c r="P326" s="24">
        <f>IF(Table1323[[#This Row],[Lev Ret]]="",Table1323[[#This Row],[Nat Bet]]*-1,O326-N326)</f>
        <v>-110</v>
      </c>
      <c r="Q326" s="18" t="str">
        <f>TEXT(Table1323[[#This Row],[Date]],"DDD")</f>
        <v>Wed</v>
      </c>
    </row>
    <row r="327" spans="1:17" x14ac:dyDescent="0.25">
      <c r="A327" s="20">
        <v>45266</v>
      </c>
      <c r="B327" s="21">
        <v>0.8125</v>
      </c>
      <c r="C327" s="21" t="s">
        <v>17</v>
      </c>
      <c r="D327" s="18">
        <v>8</v>
      </c>
      <c r="E327" s="18">
        <v>5</v>
      </c>
      <c r="F327" s="22" t="s">
        <v>431</v>
      </c>
      <c r="G327" s="22" t="s">
        <v>23</v>
      </c>
      <c r="H327" s="23"/>
      <c r="I327" s="23" t="s">
        <v>454</v>
      </c>
      <c r="J327" s="18" t="s">
        <v>64</v>
      </c>
      <c r="K327" s="19">
        <v>100</v>
      </c>
      <c r="L327" s="18" t="str">
        <f>IF(Table1323[[#This Row],[Fin]]&lt;&gt;"1st","",Table1323[[#This Row],[Div]]*Table1323[[#This Row],[Lev Bet]])</f>
        <v/>
      </c>
      <c r="M327" s="18">
        <f>IF(Table1323[[#This Row],[Lev Ret]]="",Table1323[[#This Row],[Lev Bet]]*-1,L327-K327)</f>
        <v>-100</v>
      </c>
      <c r="N327" s="24">
        <v>100</v>
      </c>
      <c r="O327" s="24" t="str">
        <f>IF(Table1323[[#This Row],[Fin]]&lt;&gt;"1st","",Table1323[[#This Row],[Div]]*Table1323[[#This Row],[Nat Bet]])</f>
        <v/>
      </c>
      <c r="P327" s="24">
        <f>IF(Table1323[[#This Row],[Lev Ret]]="",Table1323[[#This Row],[Nat Bet]]*-1,O327-N327)</f>
        <v>-100</v>
      </c>
      <c r="Q327" s="18" t="str">
        <f>TEXT(Table1323[[#This Row],[Date]],"DDD")</f>
        <v>Wed</v>
      </c>
    </row>
    <row r="328" spans="1:17" x14ac:dyDescent="0.25">
      <c r="A328" s="20">
        <v>45269</v>
      </c>
      <c r="B328" s="21">
        <v>0.63888888888888895</v>
      </c>
      <c r="C328" s="21" t="s">
        <v>14</v>
      </c>
      <c r="D328" s="18">
        <v>6</v>
      </c>
      <c r="E328" s="18">
        <v>6</v>
      </c>
      <c r="F328" s="22" t="s">
        <v>170</v>
      </c>
      <c r="G328" s="22"/>
      <c r="H328" s="23"/>
      <c r="I328" s="23" t="s">
        <v>454</v>
      </c>
      <c r="J328" s="18" t="s">
        <v>65</v>
      </c>
      <c r="K328" s="19">
        <v>100</v>
      </c>
      <c r="L328" s="18" t="str">
        <f>IF(Table1323[[#This Row],[Fin]]&lt;&gt;"1st","",Table1323[[#This Row],[Div]]*Table1323[[#This Row],[Lev Bet]])</f>
        <v/>
      </c>
      <c r="M328" s="18">
        <f>IF(Table1323[[#This Row],[Lev Ret]]="",Table1323[[#This Row],[Lev Bet]]*-1,L328-K328)</f>
        <v>-100</v>
      </c>
      <c r="N328" s="24">
        <v>140</v>
      </c>
      <c r="O328" s="24" t="str">
        <f>IF(Table1323[[#This Row],[Fin]]&lt;&gt;"1st","",Table1323[[#This Row],[Div]]*Table1323[[#This Row],[Nat Bet]])</f>
        <v/>
      </c>
      <c r="P328" s="24">
        <f>IF(Table1323[[#This Row],[Lev Ret]]="",Table1323[[#This Row],[Nat Bet]]*-1,O328-N328)</f>
        <v>-140</v>
      </c>
      <c r="Q328" s="18" t="str">
        <f>TEXT(Table1323[[#This Row],[Date]],"DDD")</f>
        <v>Sat</v>
      </c>
    </row>
    <row r="329" spans="1:17" x14ac:dyDescent="0.25">
      <c r="A329" s="20">
        <v>45273</v>
      </c>
      <c r="B329" s="21">
        <v>0.73125000000000007</v>
      </c>
      <c r="C329" s="21" t="s">
        <v>13</v>
      </c>
      <c r="D329" s="18">
        <v>6</v>
      </c>
      <c r="E329" s="18">
        <v>8</v>
      </c>
      <c r="F329" s="22" t="s">
        <v>171</v>
      </c>
      <c r="G329" s="22" t="s">
        <v>22</v>
      </c>
      <c r="H329" s="23">
        <v>2.8</v>
      </c>
      <c r="I329" s="23" t="s">
        <v>454</v>
      </c>
      <c r="J329" s="18" t="s">
        <v>63</v>
      </c>
      <c r="K329" s="19">
        <v>100</v>
      </c>
      <c r="L329" s="18">
        <f>IF(Table1323[[#This Row],[Fin]]&lt;&gt;"1st","",Table1323[[#This Row],[Div]]*Table1323[[#This Row],[Lev Bet]])</f>
        <v>280</v>
      </c>
      <c r="M329" s="18">
        <f>IF(Table1323[[#This Row],[Lev Ret]]="",Table1323[[#This Row],[Lev Bet]]*-1,L329-K329)</f>
        <v>180</v>
      </c>
      <c r="N329" s="24">
        <v>100</v>
      </c>
      <c r="O329" s="24">
        <f>IF(Table1323[[#This Row],[Fin]]&lt;&gt;"1st","",Table1323[[#This Row],[Div]]*Table1323[[#This Row],[Nat Bet]])</f>
        <v>280</v>
      </c>
      <c r="P329" s="24">
        <f>IF(Table1323[[#This Row],[Lev Ret]]="",Table1323[[#This Row],[Nat Bet]]*-1,O329-N329)</f>
        <v>180</v>
      </c>
      <c r="Q329" s="18" t="str">
        <f>TEXT(Table1323[[#This Row],[Date]],"DDD")</f>
        <v>Wed</v>
      </c>
    </row>
    <row r="330" spans="1:17" x14ac:dyDescent="0.25">
      <c r="A330" s="20">
        <v>45276</v>
      </c>
      <c r="B330" s="21">
        <v>0.56944444444444442</v>
      </c>
      <c r="C330" s="21" t="s">
        <v>14</v>
      </c>
      <c r="D330" s="18">
        <v>3</v>
      </c>
      <c r="E330" s="18">
        <v>10</v>
      </c>
      <c r="F330" s="22" t="s">
        <v>172</v>
      </c>
      <c r="G330" s="22" t="s">
        <v>22</v>
      </c>
      <c r="H330" s="23">
        <v>2.6</v>
      </c>
      <c r="I330" s="23" t="s">
        <v>454</v>
      </c>
      <c r="J330" s="18" t="s">
        <v>65</v>
      </c>
      <c r="K330" s="19">
        <v>100</v>
      </c>
      <c r="L330" s="18">
        <f>IF(Table1323[[#This Row],[Fin]]&lt;&gt;"1st","",Table1323[[#This Row],[Div]]*Table1323[[#This Row],[Lev Bet]])</f>
        <v>260</v>
      </c>
      <c r="M330" s="18">
        <f>IF(Table1323[[#This Row],[Lev Ret]]="",Table1323[[#This Row],[Lev Bet]]*-1,L330-K330)</f>
        <v>160</v>
      </c>
      <c r="N330" s="24">
        <v>140</v>
      </c>
      <c r="O330" s="24">
        <f>IF(Table1323[[#This Row],[Fin]]&lt;&gt;"1st","",Table1323[[#This Row],[Div]]*Table1323[[#This Row],[Nat Bet]])</f>
        <v>364</v>
      </c>
      <c r="P330" s="24">
        <f>IF(Table1323[[#This Row],[Lev Ret]]="",Table1323[[#This Row],[Nat Bet]]*-1,O330-N330)</f>
        <v>224</v>
      </c>
      <c r="Q330" s="18" t="str">
        <f>TEXT(Table1323[[#This Row],[Date]],"DDD")</f>
        <v>Sat</v>
      </c>
    </row>
    <row r="331" spans="1:17" x14ac:dyDescent="0.25">
      <c r="A331" s="20">
        <v>45276</v>
      </c>
      <c r="B331" s="21">
        <v>0.62847222222222221</v>
      </c>
      <c r="C331" s="21" t="s">
        <v>69</v>
      </c>
      <c r="D331" s="18">
        <v>6</v>
      </c>
      <c r="E331" s="18">
        <v>8</v>
      </c>
      <c r="F331" s="22" t="s">
        <v>173</v>
      </c>
      <c r="G331" s="22" t="s">
        <v>23</v>
      </c>
      <c r="H331" s="23"/>
      <c r="I331" s="23" t="s">
        <v>454</v>
      </c>
      <c r="J331" s="18" t="s">
        <v>64</v>
      </c>
      <c r="K331" s="19">
        <v>100</v>
      </c>
      <c r="L331" s="18" t="str">
        <f>IF(Table1323[[#This Row],[Fin]]&lt;&gt;"1st","",Table1323[[#This Row],[Div]]*Table1323[[#This Row],[Lev Bet]])</f>
        <v/>
      </c>
      <c r="M331" s="18">
        <f>IF(Table1323[[#This Row],[Lev Ret]]="",Table1323[[#This Row],[Lev Bet]]*-1,L331-K331)</f>
        <v>-100</v>
      </c>
      <c r="N331" s="24">
        <v>150</v>
      </c>
      <c r="O331" s="24" t="str">
        <f>IF(Table1323[[#This Row],[Fin]]&lt;&gt;"1st","",Table1323[[#This Row],[Div]]*Table1323[[#This Row],[Nat Bet]])</f>
        <v/>
      </c>
      <c r="P331" s="24">
        <f>IF(Table1323[[#This Row],[Lev Ret]]="",Table1323[[#This Row],[Nat Bet]]*-1,O331-N331)</f>
        <v>-150</v>
      </c>
      <c r="Q331" s="18" t="str">
        <f>TEXT(Table1323[[#This Row],[Date]],"DDD")</f>
        <v>Sat</v>
      </c>
    </row>
    <row r="332" spans="1:17" x14ac:dyDescent="0.25">
      <c r="A332" s="20">
        <v>45276</v>
      </c>
      <c r="B332" s="21">
        <v>0.64236111111111105</v>
      </c>
      <c r="C332" s="21" t="s">
        <v>14</v>
      </c>
      <c r="D332" s="18">
        <v>6</v>
      </c>
      <c r="E332" s="18">
        <v>10</v>
      </c>
      <c r="F332" s="22" t="s">
        <v>116</v>
      </c>
      <c r="G332" s="22" t="s">
        <v>22</v>
      </c>
      <c r="H332" s="23">
        <v>2.8</v>
      </c>
      <c r="I332" s="23" t="s">
        <v>454</v>
      </c>
      <c r="J332" s="18" t="s">
        <v>65</v>
      </c>
      <c r="K332" s="19">
        <v>100</v>
      </c>
      <c r="L332" s="18">
        <f>IF(Table1323[[#This Row],[Fin]]&lt;&gt;"1st","",Table1323[[#This Row],[Div]]*Table1323[[#This Row],[Lev Bet]])</f>
        <v>280</v>
      </c>
      <c r="M332" s="18">
        <f>IF(Table1323[[#This Row],[Lev Ret]]="",Table1323[[#This Row],[Lev Bet]]*-1,L332-K332)</f>
        <v>180</v>
      </c>
      <c r="N332" s="24">
        <v>140</v>
      </c>
      <c r="O332" s="24">
        <f>IF(Table1323[[#This Row],[Fin]]&lt;&gt;"1st","",Table1323[[#This Row],[Div]]*Table1323[[#This Row],[Nat Bet]])</f>
        <v>392</v>
      </c>
      <c r="P332" s="24">
        <f>IF(Table1323[[#This Row],[Lev Ret]]="",Table1323[[#This Row],[Nat Bet]]*-1,O332-N332)</f>
        <v>252</v>
      </c>
      <c r="Q332" s="18" t="str">
        <f>TEXT(Table1323[[#This Row],[Date]],"DDD")</f>
        <v>Sat</v>
      </c>
    </row>
    <row r="333" spans="1:17" x14ac:dyDescent="0.25">
      <c r="A333" s="20">
        <v>45276</v>
      </c>
      <c r="B333" s="21">
        <v>0.65277777777777779</v>
      </c>
      <c r="C333" s="21" t="s">
        <v>69</v>
      </c>
      <c r="D333" s="18">
        <v>7</v>
      </c>
      <c r="E333" s="18">
        <v>3</v>
      </c>
      <c r="F333" s="22" t="s">
        <v>174</v>
      </c>
      <c r="G333" s="22"/>
      <c r="H333" s="23"/>
      <c r="I333" s="23" t="s">
        <v>454</v>
      </c>
      <c r="J333" s="18" t="s">
        <v>64</v>
      </c>
      <c r="K333" s="19">
        <v>100</v>
      </c>
      <c r="L333" s="18" t="str">
        <f>IF(Table1323[[#This Row],[Fin]]&lt;&gt;"1st","",Table1323[[#This Row],[Div]]*Table1323[[#This Row],[Lev Bet]])</f>
        <v/>
      </c>
      <c r="M333" s="18">
        <f>IF(Table1323[[#This Row],[Lev Ret]]="",Table1323[[#This Row],[Lev Bet]]*-1,L333-K333)</f>
        <v>-100</v>
      </c>
      <c r="N333" s="24">
        <v>150</v>
      </c>
      <c r="O333" s="24" t="str">
        <f>IF(Table1323[[#This Row],[Fin]]&lt;&gt;"1st","",Table1323[[#This Row],[Div]]*Table1323[[#This Row],[Nat Bet]])</f>
        <v/>
      </c>
      <c r="P333" s="24">
        <f>IF(Table1323[[#This Row],[Lev Ret]]="",Table1323[[#This Row],[Nat Bet]]*-1,O333-N333)</f>
        <v>-150</v>
      </c>
      <c r="Q333" s="18" t="str">
        <f>TEXT(Table1323[[#This Row],[Date]],"DDD")</f>
        <v>Sat</v>
      </c>
    </row>
    <row r="334" spans="1:17" x14ac:dyDescent="0.25">
      <c r="A334" s="20">
        <v>45280</v>
      </c>
      <c r="B334" s="21">
        <v>0.58819444444444446</v>
      </c>
      <c r="C334" s="21" t="s">
        <v>10</v>
      </c>
      <c r="D334" s="18">
        <v>1</v>
      </c>
      <c r="E334" s="18">
        <v>3</v>
      </c>
      <c r="F334" s="22" t="s">
        <v>432</v>
      </c>
      <c r="G334" s="22"/>
      <c r="H334" s="23"/>
      <c r="I334" s="23" t="s">
        <v>454</v>
      </c>
      <c r="J334" s="18" t="s">
        <v>64</v>
      </c>
      <c r="K334" s="19">
        <v>100</v>
      </c>
      <c r="L334" s="18" t="str">
        <f>IF(Table1323[[#This Row],[Fin]]&lt;&gt;"1st","",Table1323[[#This Row],[Div]]*Table1323[[#This Row],[Lev Bet]])</f>
        <v/>
      </c>
      <c r="M334" s="18">
        <f>IF(Table1323[[#This Row],[Lev Ret]]="",Table1323[[#This Row],[Lev Bet]]*-1,L334-K334)</f>
        <v>-100</v>
      </c>
      <c r="N334" s="24">
        <v>110</v>
      </c>
      <c r="O334" s="24" t="str">
        <f>IF(Table1323[[#This Row],[Fin]]&lt;&gt;"1st","",Table1323[[#This Row],[Div]]*Table1323[[#This Row],[Nat Bet]])</f>
        <v/>
      </c>
      <c r="P334" s="24">
        <f>IF(Table1323[[#This Row],[Lev Ret]]="",Table1323[[#This Row],[Nat Bet]]*-1,O334-N334)</f>
        <v>-110</v>
      </c>
      <c r="Q334" s="18" t="str">
        <f>TEXT(Table1323[[#This Row],[Date]],"DDD")</f>
        <v>Wed</v>
      </c>
    </row>
    <row r="335" spans="1:17" x14ac:dyDescent="0.25">
      <c r="A335" s="20">
        <v>45280</v>
      </c>
      <c r="B335" s="21">
        <v>0.6875</v>
      </c>
      <c r="C335" s="21" t="s">
        <v>11</v>
      </c>
      <c r="D335" s="18">
        <v>4</v>
      </c>
      <c r="E335" s="18">
        <v>10</v>
      </c>
      <c r="F335" s="22" t="s">
        <v>433</v>
      </c>
      <c r="G335" s="22" t="s">
        <v>23</v>
      </c>
      <c r="H335" s="23"/>
      <c r="I335" s="23" t="s">
        <v>454</v>
      </c>
      <c r="J335" s="18" t="s">
        <v>64</v>
      </c>
      <c r="K335" s="19">
        <v>100</v>
      </c>
      <c r="L335" s="18" t="str">
        <f>IF(Table1323[[#This Row],[Fin]]&lt;&gt;"1st","",Table1323[[#This Row],[Div]]*Table1323[[#This Row],[Lev Bet]])</f>
        <v/>
      </c>
      <c r="M335" s="18">
        <f>IF(Table1323[[#This Row],[Lev Ret]]="",Table1323[[#This Row],[Lev Bet]]*-1,L335-K335)</f>
        <v>-100</v>
      </c>
      <c r="N335" s="24">
        <v>110</v>
      </c>
      <c r="O335" s="24" t="str">
        <f>IF(Table1323[[#This Row],[Fin]]&lt;&gt;"1st","",Table1323[[#This Row],[Div]]*Table1323[[#This Row],[Nat Bet]])</f>
        <v/>
      </c>
      <c r="P335" s="24">
        <f>IF(Table1323[[#This Row],[Lev Ret]]="",Table1323[[#This Row],[Nat Bet]]*-1,O335-N335)</f>
        <v>-110</v>
      </c>
      <c r="Q335" s="18" t="str">
        <f>TEXT(Table1323[[#This Row],[Date]],"DDD")</f>
        <v>Wed</v>
      </c>
    </row>
    <row r="336" spans="1:17" x14ac:dyDescent="0.25">
      <c r="A336" s="20">
        <v>45280</v>
      </c>
      <c r="B336" s="21">
        <v>0.70833333333333337</v>
      </c>
      <c r="C336" s="21" t="s">
        <v>11</v>
      </c>
      <c r="D336" s="18">
        <v>5</v>
      </c>
      <c r="E336" s="18">
        <v>10</v>
      </c>
      <c r="F336" s="22" t="s">
        <v>434</v>
      </c>
      <c r="G336" s="22"/>
      <c r="H336" s="23"/>
      <c r="I336" s="23" t="s">
        <v>454</v>
      </c>
      <c r="J336" s="18" t="s">
        <v>64</v>
      </c>
      <c r="K336" s="19">
        <v>100</v>
      </c>
      <c r="L336" s="18" t="str">
        <f>IF(Table1323[[#This Row],[Fin]]&lt;&gt;"1st","",Table1323[[#This Row],[Div]]*Table1323[[#This Row],[Lev Bet]])</f>
        <v/>
      </c>
      <c r="M336" s="18">
        <f>IF(Table1323[[#This Row],[Lev Ret]]="",Table1323[[#This Row],[Lev Bet]]*-1,L336-K336)</f>
        <v>-100</v>
      </c>
      <c r="N336" s="24">
        <v>110</v>
      </c>
      <c r="O336" s="24" t="str">
        <f>IF(Table1323[[#This Row],[Fin]]&lt;&gt;"1st","",Table1323[[#This Row],[Div]]*Table1323[[#This Row],[Nat Bet]])</f>
        <v/>
      </c>
      <c r="P336" s="24">
        <f>IF(Table1323[[#This Row],[Lev Ret]]="",Table1323[[#This Row],[Nat Bet]]*-1,O336-N336)</f>
        <v>-110</v>
      </c>
      <c r="Q336" s="18" t="str">
        <f>TEXT(Table1323[[#This Row],[Date]],"DDD")</f>
        <v>Wed</v>
      </c>
    </row>
    <row r="337" spans="1:17" x14ac:dyDescent="0.25">
      <c r="A337" s="20">
        <v>45280</v>
      </c>
      <c r="B337" s="21">
        <v>0.72916666666666663</v>
      </c>
      <c r="C337" s="21" t="s">
        <v>11</v>
      </c>
      <c r="D337" s="18">
        <v>6</v>
      </c>
      <c r="E337" s="18">
        <v>5</v>
      </c>
      <c r="F337" s="22" t="s">
        <v>435</v>
      </c>
      <c r="G337" s="22" t="s">
        <v>24</v>
      </c>
      <c r="H337" s="23"/>
      <c r="I337" s="23" t="s">
        <v>454</v>
      </c>
      <c r="J337" s="18" t="s">
        <v>64</v>
      </c>
      <c r="K337" s="19">
        <v>100</v>
      </c>
      <c r="L337" s="18" t="str">
        <f>IF(Table1323[[#This Row],[Fin]]&lt;&gt;"1st","",Table1323[[#This Row],[Div]]*Table1323[[#This Row],[Lev Bet]])</f>
        <v/>
      </c>
      <c r="M337" s="18">
        <f>IF(Table1323[[#This Row],[Lev Ret]]="",Table1323[[#This Row],[Lev Bet]]*-1,L337-K337)</f>
        <v>-100</v>
      </c>
      <c r="N337" s="24">
        <v>110</v>
      </c>
      <c r="O337" s="24" t="str">
        <f>IF(Table1323[[#This Row],[Fin]]&lt;&gt;"1st","",Table1323[[#This Row],[Div]]*Table1323[[#This Row],[Nat Bet]])</f>
        <v/>
      </c>
      <c r="P337" s="24">
        <f>IF(Table1323[[#This Row],[Lev Ret]]="",Table1323[[#This Row],[Nat Bet]]*-1,O337-N337)</f>
        <v>-110</v>
      </c>
      <c r="Q337" s="18" t="str">
        <f>TEXT(Table1323[[#This Row],[Date]],"DDD")</f>
        <v>Wed</v>
      </c>
    </row>
    <row r="338" spans="1:17" x14ac:dyDescent="0.25">
      <c r="A338" s="20">
        <v>45283</v>
      </c>
      <c r="B338" s="21">
        <v>0.55555555555555558</v>
      </c>
      <c r="C338" s="21" t="s">
        <v>94</v>
      </c>
      <c r="D338" s="18">
        <v>3</v>
      </c>
      <c r="E338" s="18">
        <v>3</v>
      </c>
      <c r="F338" s="22" t="s">
        <v>175</v>
      </c>
      <c r="G338" s="22" t="s">
        <v>23</v>
      </c>
      <c r="H338" s="23"/>
      <c r="I338" s="23" t="s">
        <v>454</v>
      </c>
      <c r="J338" s="18" t="s">
        <v>64</v>
      </c>
      <c r="K338" s="19">
        <v>100</v>
      </c>
      <c r="L338" s="18" t="str">
        <f>IF(Table1323[[#This Row],[Fin]]&lt;&gt;"1st","",Table1323[[#This Row],[Div]]*Table1323[[#This Row],[Lev Bet]])</f>
        <v/>
      </c>
      <c r="M338" s="18">
        <f>IF(Table1323[[#This Row],[Lev Ret]]="",Table1323[[#This Row],[Lev Bet]]*-1,L338-K338)</f>
        <v>-100</v>
      </c>
      <c r="N338" s="24">
        <v>140</v>
      </c>
      <c r="O338" s="24" t="str">
        <f>IF(Table1323[[#This Row],[Fin]]&lt;&gt;"1st","",Table1323[[#This Row],[Div]]*Table1323[[#This Row],[Nat Bet]])</f>
        <v/>
      </c>
      <c r="P338" s="24">
        <f>IF(Table1323[[#This Row],[Lev Ret]]="",Table1323[[#This Row],[Nat Bet]]*-1,O338-N338)</f>
        <v>-140</v>
      </c>
      <c r="Q338" s="18" t="str">
        <f>TEXT(Table1323[[#This Row],[Date]],"DDD")</f>
        <v>Sat</v>
      </c>
    </row>
    <row r="339" spans="1:17" x14ac:dyDescent="0.25">
      <c r="A339" s="20">
        <v>45283</v>
      </c>
      <c r="B339" s="21">
        <v>0.64236111111111105</v>
      </c>
      <c r="C339" s="21" t="s">
        <v>14</v>
      </c>
      <c r="D339" s="18">
        <v>6</v>
      </c>
      <c r="E339" s="18">
        <v>12</v>
      </c>
      <c r="F339" s="22" t="s">
        <v>176</v>
      </c>
      <c r="G339" s="22"/>
      <c r="H339" s="23"/>
      <c r="I339" s="23" t="s">
        <v>454</v>
      </c>
      <c r="J339" s="18" t="s">
        <v>65</v>
      </c>
      <c r="K339" s="19">
        <v>100</v>
      </c>
      <c r="L339" s="18" t="str">
        <f>IF(Table1323[[#This Row],[Fin]]&lt;&gt;"1st","",Table1323[[#This Row],[Div]]*Table1323[[#This Row],[Lev Bet]])</f>
        <v/>
      </c>
      <c r="M339" s="18">
        <f>IF(Table1323[[#This Row],[Lev Ret]]="",Table1323[[#This Row],[Lev Bet]]*-1,L339-K339)</f>
        <v>-100</v>
      </c>
      <c r="N339" s="24">
        <v>140</v>
      </c>
      <c r="O339" s="24" t="str">
        <f>IF(Table1323[[#This Row],[Fin]]&lt;&gt;"1st","",Table1323[[#This Row],[Div]]*Table1323[[#This Row],[Nat Bet]])</f>
        <v/>
      </c>
      <c r="P339" s="24">
        <f>IF(Table1323[[#This Row],[Lev Ret]]="",Table1323[[#This Row],[Nat Bet]]*-1,O339-N339)</f>
        <v>-140</v>
      </c>
      <c r="Q339" s="18" t="str">
        <f>TEXT(Table1323[[#This Row],[Date]],"DDD")</f>
        <v>Sat</v>
      </c>
    </row>
    <row r="340" spans="1:17" x14ac:dyDescent="0.25">
      <c r="A340" s="20">
        <v>45286</v>
      </c>
      <c r="B340" s="21">
        <v>0.68055555555555547</v>
      </c>
      <c r="C340" s="21" t="s">
        <v>69</v>
      </c>
      <c r="D340" s="18">
        <v>6</v>
      </c>
      <c r="E340" s="18">
        <v>8</v>
      </c>
      <c r="F340" s="22" t="s">
        <v>436</v>
      </c>
      <c r="G340" s="22"/>
      <c r="H340" s="23"/>
      <c r="I340" s="23" t="s">
        <v>454</v>
      </c>
      <c r="J340" s="18" t="s">
        <v>64</v>
      </c>
      <c r="K340" s="19">
        <v>100</v>
      </c>
      <c r="L340" s="18" t="str">
        <f>IF(Table1323[[#This Row],[Fin]]&lt;&gt;"1st","",Table1323[[#This Row],[Div]]*Table1323[[#This Row],[Lev Bet]])</f>
        <v/>
      </c>
      <c r="M340" s="18">
        <f>IF(Table1323[[#This Row],[Lev Ret]]="",Table1323[[#This Row],[Lev Bet]]*-1,L340-K340)</f>
        <v>-100</v>
      </c>
      <c r="N340" s="24">
        <v>100</v>
      </c>
      <c r="O340" s="24" t="str">
        <f>IF(Table1323[[#This Row],[Fin]]&lt;&gt;"1st","",Table1323[[#This Row],[Div]]*Table1323[[#This Row],[Nat Bet]])</f>
        <v/>
      </c>
      <c r="P340" s="24">
        <f>IF(Table1323[[#This Row],[Lev Ret]]="",Table1323[[#This Row],[Nat Bet]]*-1,O340-N340)</f>
        <v>-100</v>
      </c>
      <c r="Q340" s="18" t="str">
        <f>TEXT(Table1323[[#This Row],[Date]],"DDD")</f>
        <v>Tue</v>
      </c>
    </row>
    <row r="341" spans="1:17" x14ac:dyDescent="0.25">
      <c r="A341" s="20">
        <v>45287</v>
      </c>
      <c r="B341" s="21">
        <v>0.75555555555555554</v>
      </c>
      <c r="C341" s="21" t="s">
        <v>13</v>
      </c>
      <c r="D341" s="18">
        <v>7</v>
      </c>
      <c r="E341" s="18">
        <v>4</v>
      </c>
      <c r="F341" s="22" t="s">
        <v>177</v>
      </c>
      <c r="G341" s="22" t="s">
        <v>22</v>
      </c>
      <c r="H341" s="23">
        <v>1.95</v>
      </c>
      <c r="I341" s="23" t="s">
        <v>454</v>
      </c>
      <c r="J341" s="18" t="s">
        <v>63</v>
      </c>
      <c r="K341" s="19">
        <v>100</v>
      </c>
      <c r="L341" s="18">
        <f>IF(Table1323[[#This Row],[Fin]]&lt;&gt;"1st","",Table1323[[#This Row],[Div]]*Table1323[[#This Row],[Lev Bet]])</f>
        <v>195</v>
      </c>
      <c r="M341" s="18">
        <f>IF(Table1323[[#This Row],[Lev Ret]]="",Table1323[[#This Row],[Lev Bet]]*-1,L341-K341)</f>
        <v>95</v>
      </c>
      <c r="N341" s="24">
        <v>100</v>
      </c>
      <c r="O341" s="24">
        <f>IF(Table1323[[#This Row],[Fin]]&lt;&gt;"1st","",Table1323[[#This Row],[Div]]*Table1323[[#This Row],[Nat Bet]])</f>
        <v>195</v>
      </c>
      <c r="P341" s="24">
        <f>IF(Table1323[[#This Row],[Lev Ret]]="",Table1323[[#This Row],[Nat Bet]]*-1,O341-N341)</f>
        <v>95</v>
      </c>
      <c r="Q341" s="18" t="str">
        <f>TEXT(Table1323[[#This Row],[Date]],"DDD")</f>
        <v>Wed</v>
      </c>
    </row>
    <row r="342" spans="1:17" x14ac:dyDescent="0.25">
      <c r="A342" s="20">
        <v>45290</v>
      </c>
      <c r="B342" s="21">
        <v>0.60416666666666663</v>
      </c>
      <c r="C342" s="21" t="s">
        <v>94</v>
      </c>
      <c r="D342" s="18">
        <v>5</v>
      </c>
      <c r="E342" s="18">
        <v>7</v>
      </c>
      <c r="F342" s="22" t="s">
        <v>372</v>
      </c>
      <c r="G342" s="22"/>
      <c r="H342" s="23"/>
      <c r="I342" s="23" t="s">
        <v>454</v>
      </c>
      <c r="J342" s="18" t="s">
        <v>64</v>
      </c>
      <c r="K342" s="19">
        <v>100</v>
      </c>
      <c r="L342" s="18" t="str">
        <f>IF(Table1323[[#This Row],[Fin]]&lt;&gt;"1st","",Table1323[[#This Row],[Div]]*Table1323[[#This Row],[Lev Bet]])</f>
        <v/>
      </c>
      <c r="M342" s="18">
        <f>IF(Table1323[[#This Row],[Lev Ret]]="",Table1323[[#This Row],[Lev Bet]]*-1,L342-K342)</f>
        <v>-100</v>
      </c>
      <c r="N342" s="24">
        <v>150</v>
      </c>
      <c r="O342" s="24" t="str">
        <f>IF(Table1323[[#This Row],[Fin]]&lt;&gt;"1st","",Table1323[[#This Row],[Div]]*Table1323[[#This Row],[Nat Bet]])</f>
        <v/>
      </c>
      <c r="P342" s="24">
        <f>IF(Table1323[[#This Row],[Lev Ret]]="",Table1323[[#This Row],[Nat Bet]]*-1,O342-N342)</f>
        <v>-150</v>
      </c>
      <c r="Q342" s="18" t="str">
        <f>TEXT(Table1323[[#This Row],[Date]],"DDD")</f>
        <v>Sat</v>
      </c>
    </row>
    <row r="343" spans="1:17" x14ac:dyDescent="0.25">
      <c r="A343" s="20">
        <v>45290</v>
      </c>
      <c r="B343" s="21">
        <v>0.61805555555555558</v>
      </c>
      <c r="C343" s="21" t="s">
        <v>14</v>
      </c>
      <c r="D343" s="18">
        <v>5</v>
      </c>
      <c r="E343" s="18">
        <v>2</v>
      </c>
      <c r="F343" s="22" t="s">
        <v>178</v>
      </c>
      <c r="G343" s="22" t="s">
        <v>22</v>
      </c>
      <c r="H343" s="23">
        <v>3.4</v>
      </c>
      <c r="I343" s="23" t="s">
        <v>454</v>
      </c>
      <c r="J343" s="18" t="s">
        <v>65</v>
      </c>
      <c r="K343" s="19">
        <v>100</v>
      </c>
      <c r="L343" s="18">
        <f>IF(Table1323[[#This Row],[Fin]]&lt;&gt;"1st","",Table1323[[#This Row],[Div]]*Table1323[[#This Row],[Lev Bet]])</f>
        <v>340</v>
      </c>
      <c r="M343" s="18">
        <f>IF(Table1323[[#This Row],[Lev Ret]]="",Table1323[[#This Row],[Lev Bet]]*-1,L343-K343)</f>
        <v>240</v>
      </c>
      <c r="N343" s="24">
        <v>140</v>
      </c>
      <c r="O343" s="24">
        <f>IF(Table1323[[#This Row],[Fin]]&lt;&gt;"1st","",Table1323[[#This Row],[Div]]*Table1323[[#This Row],[Nat Bet]])</f>
        <v>476</v>
      </c>
      <c r="P343" s="24">
        <f>IF(Table1323[[#This Row],[Lev Ret]]="",Table1323[[#This Row],[Nat Bet]]*-1,O343-N343)</f>
        <v>336</v>
      </c>
      <c r="Q343" s="18" t="str">
        <f>TEXT(Table1323[[#This Row],[Date]],"DDD")</f>
        <v>Sat</v>
      </c>
    </row>
    <row r="344" spans="1:17" x14ac:dyDescent="0.25">
      <c r="A344" s="20">
        <v>45290</v>
      </c>
      <c r="B344" s="21">
        <v>0.62847222222222221</v>
      </c>
      <c r="C344" s="21" t="s">
        <v>94</v>
      </c>
      <c r="D344" s="18">
        <v>6</v>
      </c>
      <c r="E344" s="18">
        <v>6</v>
      </c>
      <c r="F344" s="22" t="s">
        <v>179</v>
      </c>
      <c r="G344" s="22"/>
      <c r="H344" s="23"/>
      <c r="I344" s="23" t="s">
        <v>454</v>
      </c>
      <c r="J344" s="18" t="s">
        <v>64</v>
      </c>
      <c r="K344" s="19">
        <v>100</v>
      </c>
      <c r="L344" s="18" t="str">
        <f>IF(Table1323[[#This Row],[Fin]]&lt;&gt;"1st","",Table1323[[#This Row],[Div]]*Table1323[[#This Row],[Lev Bet]])</f>
        <v/>
      </c>
      <c r="M344" s="18">
        <f>IF(Table1323[[#This Row],[Lev Ret]]="",Table1323[[#This Row],[Lev Bet]]*-1,L344-K344)</f>
        <v>-100</v>
      </c>
      <c r="N344" s="24">
        <v>150</v>
      </c>
      <c r="O344" s="24" t="str">
        <f>IF(Table1323[[#This Row],[Fin]]&lt;&gt;"1st","",Table1323[[#This Row],[Div]]*Table1323[[#This Row],[Nat Bet]])</f>
        <v/>
      </c>
      <c r="P344" s="24">
        <f>IF(Table1323[[#This Row],[Lev Ret]]="",Table1323[[#This Row],[Nat Bet]]*-1,O344-N344)</f>
        <v>-150</v>
      </c>
      <c r="Q344" s="18" t="str">
        <f>TEXT(Table1323[[#This Row],[Date]],"DDD")</f>
        <v>Sat</v>
      </c>
    </row>
    <row r="345" spans="1:17" x14ac:dyDescent="0.25">
      <c r="A345" s="20">
        <v>45290</v>
      </c>
      <c r="B345" s="21">
        <v>0.69444444444444453</v>
      </c>
      <c r="C345" s="21" t="s">
        <v>14</v>
      </c>
      <c r="D345" s="18">
        <v>8</v>
      </c>
      <c r="E345" s="18">
        <v>4</v>
      </c>
      <c r="F345" s="22" t="s">
        <v>180</v>
      </c>
      <c r="G345" s="22"/>
      <c r="H345" s="23"/>
      <c r="I345" s="23" t="s">
        <v>454</v>
      </c>
      <c r="J345" s="18" t="s">
        <v>65</v>
      </c>
      <c r="K345" s="19">
        <v>100</v>
      </c>
      <c r="L345" s="18" t="str">
        <f>IF(Table1323[[#This Row],[Fin]]&lt;&gt;"1st","",Table1323[[#This Row],[Div]]*Table1323[[#This Row],[Lev Bet]])</f>
        <v/>
      </c>
      <c r="M345" s="18">
        <f>IF(Table1323[[#This Row],[Lev Ret]]="",Table1323[[#This Row],[Lev Bet]]*-1,L345-K345)</f>
        <v>-100</v>
      </c>
      <c r="N345" s="24">
        <v>140</v>
      </c>
      <c r="O345" s="24" t="str">
        <f>IF(Table1323[[#This Row],[Fin]]&lt;&gt;"1st","",Table1323[[#This Row],[Div]]*Table1323[[#This Row],[Nat Bet]])</f>
        <v/>
      </c>
      <c r="P345" s="24">
        <f>IF(Table1323[[#This Row],[Lev Ret]]="",Table1323[[#This Row],[Nat Bet]]*-1,O345-N345)</f>
        <v>-140</v>
      </c>
      <c r="Q345" s="18" t="str">
        <f>TEXT(Table1323[[#This Row],[Date]],"DDD")</f>
        <v>Sat</v>
      </c>
    </row>
    <row r="346" spans="1:17" x14ac:dyDescent="0.25">
      <c r="A346" s="20">
        <v>45290</v>
      </c>
      <c r="B346" s="21">
        <v>0.72222222222222221</v>
      </c>
      <c r="C346" s="21" t="s">
        <v>14</v>
      </c>
      <c r="D346" s="18">
        <v>9</v>
      </c>
      <c r="E346" s="18">
        <v>11</v>
      </c>
      <c r="F346" s="22" t="s">
        <v>181</v>
      </c>
      <c r="G346" s="22" t="s">
        <v>23</v>
      </c>
      <c r="H346" s="23"/>
      <c r="I346" s="23" t="s">
        <v>454</v>
      </c>
      <c r="J346" s="18" t="s">
        <v>65</v>
      </c>
      <c r="K346" s="19">
        <v>100</v>
      </c>
      <c r="L346" s="18" t="str">
        <f>IF(Table1323[[#This Row],[Fin]]&lt;&gt;"1st","",Table1323[[#This Row],[Div]]*Table1323[[#This Row],[Lev Bet]])</f>
        <v/>
      </c>
      <c r="M346" s="18">
        <f>IF(Table1323[[#This Row],[Lev Ret]]="",Table1323[[#This Row],[Lev Bet]]*-1,L346-K346)</f>
        <v>-100</v>
      </c>
      <c r="N346" s="24">
        <v>140</v>
      </c>
      <c r="O346" s="24" t="str">
        <f>IF(Table1323[[#This Row],[Fin]]&lt;&gt;"1st","",Table1323[[#This Row],[Div]]*Table1323[[#This Row],[Nat Bet]])</f>
        <v/>
      </c>
      <c r="P346" s="24">
        <f>IF(Table1323[[#This Row],[Lev Ret]]="",Table1323[[#This Row],[Nat Bet]]*-1,O346-N346)</f>
        <v>-140</v>
      </c>
      <c r="Q346" s="18" t="str">
        <f>TEXT(Table1323[[#This Row],[Date]],"DDD")</f>
        <v>Sat</v>
      </c>
    </row>
    <row r="347" spans="1:17" x14ac:dyDescent="0.25">
      <c r="A347" s="20">
        <v>45294</v>
      </c>
      <c r="B347" s="21">
        <v>0.62013888888888891</v>
      </c>
      <c r="C347" s="21" t="s">
        <v>13</v>
      </c>
      <c r="D347" s="18">
        <v>1</v>
      </c>
      <c r="E347" s="18">
        <v>4</v>
      </c>
      <c r="F347" s="22" t="s">
        <v>182</v>
      </c>
      <c r="G347" s="22" t="s">
        <v>22</v>
      </c>
      <c r="H347" s="23">
        <v>1.9</v>
      </c>
      <c r="I347" s="23" t="s">
        <v>454</v>
      </c>
      <c r="J347" s="18" t="s">
        <v>63</v>
      </c>
      <c r="K347" s="19">
        <v>100</v>
      </c>
      <c r="L347" s="18">
        <f>IF(Table1323[[#This Row],[Fin]]&lt;&gt;"1st","",Table1323[[#This Row],[Div]]*Table1323[[#This Row],[Lev Bet]])</f>
        <v>190</v>
      </c>
      <c r="M347" s="18">
        <f>IF(Table1323[[#This Row],[Lev Ret]]="",Table1323[[#This Row],[Lev Bet]]*-1,L347-K347)</f>
        <v>90</v>
      </c>
      <c r="N347" s="24">
        <v>100</v>
      </c>
      <c r="O347" s="24">
        <f>IF(Table1323[[#This Row],[Fin]]&lt;&gt;"1st","",Table1323[[#This Row],[Div]]*Table1323[[#This Row],[Nat Bet]])</f>
        <v>190</v>
      </c>
      <c r="P347" s="24">
        <f>IF(Table1323[[#This Row],[Lev Ret]]="",Table1323[[#This Row],[Nat Bet]]*-1,O347-N347)</f>
        <v>90</v>
      </c>
      <c r="Q347" s="18" t="str">
        <f>TEXT(Table1323[[#This Row],[Date]],"DDD")</f>
        <v>Wed</v>
      </c>
    </row>
    <row r="348" spans="1:17" x14ac:dyDescent="0.25">
      <c r="A348" s="20">
        <v>45297</v>
      </c>
      <c r="B348" s="21">
        <v>0.61805555555555558</v>
      </c>
      <c r="C348" s="21" t="s">
        <v>14</v>
      </c>
      <c r="D348" s="18">
        <v>5</v>
      </c>
      <c r="E348" s="18">
        <v>5</v>
      </c>
      <c r="F348" s="22" t="s">
        <v>183</v>
      </c>
      <c r="G348" s="22" t="s">
        <v>22</v>
      </c>
      <c r="H348" s="23">
        <v>2.4500000000000002</v>
      </c>
      <c r="I348" s="23" t="s">
        <v>454</v>
      </c>
      <c r="J348" s="18" t="s">
        <v>65</v>
      </c>
      <c r="K348" s="19">
        <v>100</v>
      </c>
      <c r="L348" s="18">
        <f>IF(Table1323[[#This Row],[Fin]]&lt;&gt;"1st","",Table1323[[#This Row],[Div]]*Table1323[[#This Row],[Lev Bet]])</f>
        <v>245.00000000000003</v>
      </c>
      <c r="M348" s="18">
        <f>IF(Table1323[[#This Row],[Lev Ret]]="",Table1323[[#This Row],[Lev Bet]]*-1,L348-K348)</f>
        <v>145.00000000000003</v>
      </c>
      <c r="N348" s="24">
        <v>140</v>
      </c>
      <c r="O348" s="24">
        <f>IF(Table1323[[#This Row],[Fin]]&lt;&gt;"1st","",Table1323[[#This Row],[Div]]*Table1323[[#This Row],[Nat Bet]])</f>
        <v>343</v>
      </c>
      <c r="P348" s="24">
        <f>IF(Table1323[[#This Row],[Lev Ret]]="",Table1323[[#This Row],[Nat Bet]]*-1,O348-N348)</f>
        <v>203</v>
      </c>
      <c r="Q348" s="18" t="str">
        <f>TEXT(Table1323[[#This Row],[Date]],"DDD")</f>
        <v>Sat</v>
      </c>
    </row>
    <row r="349" spans="1:17" x14ac:dyDescent="0.25">
      <c r="A349" s="20">
        <v>45297</v>
      </c>
      <c r="B349" s="21">
        <v>0.64236111111111105</v>
      </c>
      <c r="C349" s="21" t="s">
        <v>14</v>
      </c>
      <c r="D349" s="18">
        <v>6</v>
      </c>
      <c r="E349" s="18">
        <v>5</v>
      </c>
      <c r="F349" s="22" t="s">
        <v>184</v>
      </c>
      <c r="G349" s="22" t="s">
        <v>24</v>
      </c>
      <c r="H349" s="23"/>
      <c r="I349" s="23" t="s">
        <v>454</v>
      </c>
      <c r="J349" s="18" t="s">
        <v>65</v>
      </c>
      <c r="K349" s="19">
        <v>100</v>
      </c>
      <c r="L349" s="18" t="str">
        <f>IF(Table1323[[#This Row],[Fin]]&lt;&gt;"1st","",Table1323[[#This Row],[Div]]*Table1323[[#This Row],[Lev Bet]])</f>
        <v/>
      </c>
      <c r="M349" s="18">
        <f>IF(Table1323[[#This Row],[Lev Ret]]="",Table1323[[#This Row],[Lev Bet]]*-1,L349-K349)</f>
        <v>-100</v>
      </c>
      <c r="N349" s="24">
        <v>140</v>
      </c>
      <c r="O349" s="24" t="str">
        <f>IF(Table1323[[#This Row],[Fin]]&lt;&gt;"1st","",Table1323[[#This Row],[Div]]*Table1323[[#This Row],[Nat Bet]])</f>
        <v/>
      </c>
      <c r="P349" s="24">
        <f>IF(Table1323[[#This Row],[Lev Ret]]="",Table1323[[#This Row],[Nat Bet]]*-1,O349-N349)</f>
        <v>-140</v>
      </c>
      <c r="Q349" s="18" t="str">
        <f>TEXT(Table1323[[#This Row],[Date]],"DDD")</f>
        <v>Sat</v>
      </c>
    </row>
    <row r="350" spans="1:17" x14ac:dyDescent="0.25">
      <c r="A350" s="20">
        <v>45301</v>
      </c>
      <c r="B350" s="21">
        <v>0.67013888888888884</v>
      </c>
      <c r="C350" s="21" t="s">
        <v>15</v>
      </c>
      <c r="D350" s="18">
        <v>4</v>
      </c>
      <c r="E350" s="18">
        <v>3</v>
      </c>
      <c r="F350" s="22" t="s">
        <v>185</v>
      </c>
      <c r="G350" s="22" t="s">
        <v>24</v>
      </c>
      <c r="H350" s="23"/>
      <c r="I350" s="23" t="s">
        <v>454</v>
      </c>
      <c r="J350" s="18" t="s">
        <v>65</v>
      </c>
      <c r="K350" s="19">
        <v>100</v>
      </c>
      <c r="L350" s="18" t="str">
        <f>IF(Table1323[[#This Row],[Fin]]&lt;&gt;"1st","",Table1323[[#This Row],[Div]]*Table1323[[#This Row],[Lev Bet]])</f>
        <v/>
      </c>
      <c r="M350" s="18">
        <f>IF(Table1323[[#This Row],[Lev Ret]]="",Table1323[[#This Row],[Lev Bet]]*-1,L350-K350)</f>
        <v>-100</v>
      </c>
      <c r="N350" s="24">
        <v>120</v>
      </c>
      <c r="O350" s="24" t="str">
        <f>IF(Table1323[[#This Row],[Fin]]&lt;&gt;"1st","",Table1323[[#This Row],[Div]]*Table1323[[#This Row],[Nat Bet]])</f>
        <v/>
      </c>
      <c r="P350" s="24">
        <f>IF(Table1323[[#This Row],[Lev Ret]]="",Table1323[[#This Row],[Nat Bet]]*-1,O350-N350)</f>
        <v>-120</v>
      </c>
      <c r="Q350" s="18" t="str">
        <f>TEXT(Table1323[[#This Row],[Date]],"DDD")</f>
        <v>Wed</v>
      </c>
    </row>
    <row r="351" spans="1:17" x14ac:dyDescent="0.25">
      <c r="A351" s="20">
        <v>45301</v>
      </c>
      <c r="B351" s="21">
        <v>0.68263888888888891</v>
      </c>
      <c r="C351" s="21" t="s">
        <v>10</v>
      </c>
      <c r="D351" s="18">
        <v>3</v>
      </c>
      <c r="E351" s="18">
        <v>7</v>
      </c>
      <c r="F351" s="22" t="s">
        <v>437</v>
      </c>
      <c r="G351" s="22" t="s">
        <v>24</v>
      </c>
      <c r="H351" s="23"/>
      <c r="I351" s="23" t="s">
        <v>454</v>
      </c>
      <c r="J351" s="18" t="s">
        <v>63</v>
      </c>
      <c r="K351" s="19">
        <v>100</v>
      </c>
      <c r="L351" s="18" t="str">
        <f>IF(Table1323[[#This Row],[Fin]]&lt;&gt;"1st","",Table1323[[#This Row],[Div]]*Table1323[[#This Row],[Lev Bet]])</f>
        <v/>
      </c>
      <c r="M351" s="18">
        <f>IF(Table1323[[#This Row],[Lev Ret]]="",Table1323[[#This Row],[Lev Bet]]*-1,L351-K351)</f>
        <v>-100</v>
      </c>
      <c r="N351" s="24">
        <v>100</v>
      </c>
      <c r="O351" s="24" t="str">
        <f>IF(Table1323[[#This Row],[Fin]]&lt;&gt;"1st","",Table1323[[#This Row],[Div]]*Table1323[[#This Row],[Nat Bet]])</f>
        <v/>
      </c>
      <c r="P351" s="24">
        <f>IF(Table1323[[#This Row],[Lev Ret]]="",Table1323[[#This Row],[Nat Bet]]*-1,O351-N351)</f>
        <v>-100</v>
      </c>
      <c r="Q351" s="18" t="str">
        <f>TEXT(Table1323[[#This Row],[Date]],"DDD")</f>
        <v>Wed</v>
      </c>
    </row>
    <row r="352" spans="1:17" x14ac:dyDescent="0.25">
      <c r="A352" s="20">
        <v>45301</v>
      </c>
      <c r="B352" s="21">
        <v>0.70138888888888884</v>
      </c>
      <c r="C352" s="21" t="s">
        <v>16</v>
      </c>
      <c r="D352" s="18">
        <v>3</v>
      </c>
      <c r="E352" s="18">
        <v>8</v>
      </c>
      <c r="F352" s="22" t="s">
        <v>186</v>
      </c>
      <c r="G352" s="22" t="s">
        <v>22</v>
      </c>
      <c r="H352" s="23">
        <v>2.2000000000000002</v>
      </c>
      <c r="I352" s="23" t="s">
        <v>454</v>
      </c>
      <c r="J352" s="18" t="s">
        <v>64</v>
      </c>
      <c r="K352" s="19">
        <v>100</v>
      </c>
      <c r="L352" s="18">
        <f>IF(Table1323[[#This Row],[Fin]]&lt;&gt;"1st","",Table1323[[#This Row],[Div]]*Table1323[[#This Row],[Lev Bet]])</f>
        <v>220.00000000000003</v>
      </c>
      <c r="M352" s="18">
        <f>IF(Table1323[[#This Row],[Lev Ret]]="",Table1323[[#This Row],[Lev Bet]]*-1,L352-K352)</f>
        <v>120.00000000000003</v>
      </c>
      <c r="N352" s="24">
        <v>110</v>
      </c>
      <c r="O352" s="24">
        <f>IF(Table1323[[#This Row],[Fin]]&lt;&gt;"1st","",Table1323[[#This Row],[Div]]*Table1323[[#This Row],[Nat Bet]])</f>
        <v>242.00000000000003</v>
      </c>
      <c r="P352" s="24">
        <f>IF(Table1323[[#This Row],[Lev Ret]]="",Table1323[[#This Row],[Nat Bet]]*-1,O352-N352)</f>
        <v>132.00000000000003</v>
      </c>
      <c r="Q352" s="18" t="str">
        <f>TEXT(Table1323[[#This Row],[Date]],"DDD")</f>
        <v>Wed</v>
      </c>
    </row>
    <row r="353" spans="1:17" x14ac:dyDescent="0.25">
      <c r="A353" s="20">
        <v>45301</v>
      </c>
      <c r="B353" s="21">
        <v>0.71875</v>
      </c>
      <c r="C353" s="21" t="s">
        <v>15</v>
      </c>
      <c r="D353" s="18">
        <v>6</v>
      </c>
      <c r="E353" s="18">
        <v>12</v>
      </c>
      <c r="F353" s="22" t="s">
        <v>120</v>
      </c>
      <c r="G353" s="22"/>
      <c r="H353" s="23"/>
      <c r="I353" s="23" t="s">
        <v>454</v>
      </c>
      <c r="J353" s="18" t="s">
        <v>65</v>
      </c>
      <c r="K353" s="19">
        <v>100</v>
      </c>
      <c r="L353" s="18" t="str">
        <f>IF(Table1323[[#This Row],[Fin]]&lt;&gt;"1st","",Table1323[[#This Row],[Div]]*Table1323[[#This Row],[Lev Bet]])</f>
        <v/>
      </c>
      <c r="M353" s="18">
        <f>IF(Table1323[[#This Row],[Lev Ret]]="",Table1323[[#This Row],[Lev Bet]]*-1,L353-K353)</f>
        <v>-100</v>
      </c>
      <c r="N353" s="24">
        <v>120</v>
      </c>
      <c r="O353" s="24" t="str">
        <f>IF(Table1323[[#This Row],[Fin]]&lt;&gt;"1st","",Table1323[[#This Row],[Div]]*Table1323[[#This Row],[Nat Bet]])</f>
        <v/>
      </c>
      <c r="P353" s="24">
        <f>IF(Table1323[[#This Row],[Lev Ret]]="",Table1323[[#This Row],[Nat Bet]]*-1,O353-N353)</f>
        <v>-120</v>
      </c>
      <c r="Q353" s="18" t="str">
        <f>TEXT(Table1323[[#This Row],[Date]],"DDD")</f>
        <v>Wed</v>
      </c>
    </row>
    <row r="354" spans="1:17" x14ac:dyDescent="0.25">
      <c r="A354" s="20">
        <v>45301</v>
      </c>
      <c r="B354" s="21">
        <v>0.79166666666666663</v>
      </c>
      <c r="C354" s="21" t="s">
        <v>16</v>
      </c>
      <c r="D354" s="18">
        <v>7</v>
      </c>
      <c r="E354" s="18">
        <v>7</v>
      </c>
      <c r="F354" s="22" t="s">
        <v>438</v>
      </c>
      <c r="G354" s="22"/>
      <c r="H354" s="23"/>
      <c r="I354" s="23" t="s">
        <v>454</v>
      </c>
      <c r="J354" s="18" t="s">
        <v>64</v>
      </c>
      <c r="K354" s="19">
        <v>100</v>
      </c>
      <c r="L354" s="18" t="str">
        <f>IF(Table1323[[#This Row],[Fin]]&lt;&gt;"1st","",Table1323[[#This Row],[Div]]*Table1323[[#This Row],[Lev Bet]])</f>
        <v/>
      </c>
      <c r="M354" s="18">
        <f>IF(Table1323[[#This Row],[Lev Ret]]="",Table1323[[#This Row],[Lev Bet]]*-1,L354-K354)</f>
        <v>-100</v>
      </c>
      <c r="N354" s="24">
        <v>100</v>
      </c>
      <c r="O354" s="24" t="str">
        <f>IF(Table1323[[#This Row],[Fin]]&lt;&gt;"1st","",Table1323[[#This Row],[Div]]*Table1323[[#This Row],[Nat Bet]])</f>
        <v/>
      </c>
      <c r="P354" s="24">
        <f>IF(Table1323[[#This Row],[Lev Ret]]="",Table1323[[#This Row],[Nat Bet]]*-1,O354-N354)</f>
        <v>-100</v>
      </c>
      <c r="Q354" s="18" t="str">
        <f>TEXT(Table1323[[#This Row],[Date]],"DDD")</f>
        <v>Wed</v>
      </c>
    </row>
    <row r="355" spans="1:17" x14ac:dyDescent="0.25">
      <c r="A355" s="20">
        <v>45304</v>
      </c>
      <c r="B355" s="21">
        <v>0.59722222222222221</v>
      </c>
      <c r="C355" s="21" t="s">
        <v>12</v>
      </c>
      <c r="D355" s="18">
        <v>4</v>
      </c>
      <c r="E355" s="18">
        <v>9</v>
      </c>
      <c r="F355" s="22" t="s">
        <v>187</v>
      </c>
      <c r="G355" s="22"/>
      <c r="H355" s="23"/>
      <c r="I355" s="23" t="s">
        <v>454</v>
      </c>
      <c r="J355" s="18" t="s">
        <v>65</v>
      </c>
      <c r="K355" s="19">
        <v>100</v>
      </c>
      <c r="L355" s="18" t="str">
        <f>IF(Table1323[[#This Row],[Fin]]&lt;&gt;"1st","",Table1323[[#This Row],[Div]]*Table1323[[#This Row],[Lev Bet]])</f>
        <v/>
      </c>
      <c r="M355" s="18">
        <f>IF(Table1323[[#This Row],[Lev Ret]]="",Table1323[[#This Row],[Lev Bet]]*-1,L355-K355)</f>
        <v>-100</v>
      </c>
      <c r="N355" s="24">
        <v>140</v>
      </c>
      <c r="O355" s="24" t="str">
        <f>IF(Table1323[[#This Row],[Fin]]&lt;&gt;"1st","",Table1323[[#This Row],[Div]]*Table1323[[#This Row],[Nat Bet]])</f>
        <v/>
      </c>
      <c r="P355" s="24">
        <f>IF(Table1323[[#This Row],[Lev Ret]]="",Table1323[[#This Row],[Nat Bet]]*-1,O355-N355)</f>
        <v>-140</v>
      </c>
      <c r="Q355" s="18" t="str">
        <f>TEXT(Table1323[[#This Row],[Date]],"DDD")</f>
        <v>Sat</v>
      </c>
    </row>
    <row r="356" spans="1:17" x14ac:dyDescent="0.25">
      <c r="A356" s="20">
        <v>45304</v>
      </c>
      <c r="B356" s="21">
        <v>0.64583333333333337</v>
      </c>
      <c r="C356" s="21" t="s">
        <v>12</v>
      </c>
      <c r="D356" s="18">
        <v>6</v>
      </c>
      <c r="E356" s="18">
        <v>12</v>
      </c>
      <c r="F356" s="22" t="s">
        <v>188</v>
      </c>
      <c r="G356" s="22" t="s">
        <v>23</v>
      </c>
      <c r="H356" s="23"/>
      <c r="I356" s="23" t="s">
        <v>454</v>
      </c>
      <c r="J356" s="18" t="s">
        <v>65</v>
      </c>
      <c r="K356" s="19">
        <v>100</v>
      </c>
      <c r="L356" s="18" t="str">
        <f>IF(Table1323[[#This Row],[Fin]]&lt;&gt;"1st","",Table1323[[#This Row],[Div]]*Table1323[[#This Row],[Lev Bet]])</f>
        <v/>
      </c>
      <c r="M356" s="18">
        <f>IF(Table1323[[#This Row],[Lev Ret]]="",Table1323[[#This Row],[Lev Bet]]*-1,L356-K356)</f>
        <v>-100</v>
      </c>
      <c r="N356" s="24">
        <v>140</v>
      </c>
      <c r="O356" s="24" t="str">
        <f>IF(Table1323[[#This Row],[Fin]]&lt;&gt;"1st","",Table1323[[#This Row],[Div]]*Table1323[[#This Row],[Nat Bet]])</f>
        <v/>
      </c>
      <c r="P356" s="24">
        <f>IF(Table1323[[#This Row],[Lev Ret]]="",Table1323[[#This Row],[Nat Bet]]*-1,O356-N356)</f>
        <v>-140</v>
      </c>
      <c r="Q356" s="18" t="str">
        <f>TEXT(Table1323[[#This Row],[Date]],"DDD")</f>
        <v>Sat</v>
      </c>
    </row>
    <row r="357" spans="1:17" x14ac:dyDescent="0.25">
      <c r="A357" s="20">
        <v>45304</v>
      </c>
      <c r="B357" s="21">
        <v>0.70833333333333337</v>
      </c>
      <c r="C357" s="21" t="s">
        <v>12</v>
      </c>
      <c r="D357" s="18">
        <v>8</v>
      </c>
      <c r="E357" s="18">
        <v>8</v>
      </c>
      <c r="F357" s="22" t="s">
        <v>161</v>
      </c>
      <c r="G357" s="22" t="s">
        <v>23</v>
      </c>
      <c r="H357" s="23"/>
      <c r="I357" s="23" t="s">
        <v>454</v>
      </c>
      <c r="J357" s="18" t="s">
        <v>65</v>
      </c>
      <c r="K357" s="19">
        <v>100</v>
      </c>
      <c r="L357" s="18" t="str">
        <f>IF(Table1323[[#This Row],[Fin]]&lt;&gt;"1st","",Table1323[[#This Row],[Div]]*Table1323[[#This Row],[Lev Bet]])</f>
        <v/>
      </c>
      <c r="M357" s="18">
        <f>IF(Table1323[[#This Row],[Lev Ret]]="",Table1323[[#This Row],[Lev Bet]]*-1,L357-K357)</f>
        <v>-100</v>
      </c>
      <c r="N357" s="24">
        <v>140</v>
      </c>
      <c r="O357" s="24" t="str">
        <f>IF(Table1323[[#This Row],[Fin]]&lt;&gt;"1st","",Table1323[[#This Row],[Div]]*Table1323[[#This Row],[Nat Bet]])</f>
        <v/>
      </c>
      <c r="P357" s="24">
        <f>IF(Table1323[[#This Row],[Lev Ret]]="",Table1323[[#This Row],[Nat Bet]]*-1,O357-N357)</f>
        <v>-140</v>
      </c>
      <c r="Q357" s="18" t="str">
        <f>TEXT(Table1323[[#This Row],[Date]],"DDD")</f>
        <v>Sat</v>
      </c>
    </row>
    <row r="358" spans="1:17" x14ac:dyDescent="0.25">
      <c r="A358" s="20">
        <v>45308</v>
      </c>
      <c r="B358" s="21">
        <v>0.72569444444444453</v>
      </c>
      <c r="C358" s="21" t="s">
        <v>16</v>
      </c>
      <c r="D358" s="18">
        <v>4</v>
      </c>
      <c r="E358" s="18">
        <v>9</v>
      </c>
      <c r="F358" s="22" t="s">
        <v>439</v>
      </c>
      <c r="G358" s="22" t="s">
        <v>23</v>
      </c>
      <c r="H358" s="23"/>
      <c r="I358" s="23" t="s">
        <v>454</v>
      </c>
      <c r="J358" s="18" t="s">
        <v>64</v>
      </c>
      <c r="K358" s="19">
        <v>100</v>
      </c>
      <c r="L358" s="18" t="str">
        <f>IF(Table1323[[#This Row],[Fin]]&lt;&gt;"1st","",Table1323[[#This Row],[Div]]*Table1323[[#This Row],[Lev Bet]])</f>
        <v/>
      </c>
      <c r="M358" s="18">
        <f>IF(Table1323[[#This Row],[Lev Ret]]="",Table1323[[#This Row],[Lev Bet]]*-1,L358-K358)</f>
        <v>-100</v>
      </c>
      <c r="N358" s="24">
        <v>110</v>
      </c>
      <c r="O358" s="24" t="str">
        <f>IF(Table1323[[#This Row],[Fin]]&lt;&gt;"1st","",Table1323[[#This Row],[Div]]*Table1323[[#This Row],[Nat Bet]])</f>
        <v/>
      </c>
      <c r="P358" s="24">
        <f>IF(Table1323[[#This Row],[Lev Ret]]="",Table1323[[#This Row],[Nat Bet]]*-1,O358-N358)</f>
        <v>-110</v>
      </c>
      <c r="Q358" s="18" t="str">
        <f>TEXT(Table1323[[#This Row],[Date]],"DDD")</f>
        <v>Wed</v>
      </c>
    </row>
    <row r="359" spans="1:17" x14ac:dyDescent="0.25">
      <c r="A359" s="20">
        <v>45308</v>
      </c>
      <c r="B359" s="21">
        <v>0.79166666666666663</v>
      </c>
      <c r="C359" s="21" t="s">
        <v>16</v>
      </c>
      <c r="D359" s="18">
        <v>7</v>
      </c>
      <c r="E359" s="18">
        <v>4</v>
      </c>
      <c r="F359" s="22" t="s">
        <v>189</v>
      </c>
      <c r="G359" s="22" t="s">
        <v>24</v>
      </c>
      <c r="H359" s="23"/>
      <c r="I359" s="23" t="s">
        <v>454</v>
      </c>
      <c r="J359" s="18" t="s">
        <v>64</v>
      </c>
      <c r="K359" s="19">
        <v>100</v>
      </c>
      <c r="L359" s="18" t="str">
        <f>IF(Table1323[[#This Row],[Fin]]&lt;&gt;"1st","",Table1323[[#This Row],[Div]]*Table1323[[#This Row],[Lev Bet]])</f>
        <v/>
      </c>
      <c r="M359" s="18">
        <f>IF(Table1323[[#This Row],[Lev Ret]]="",Table1323[[#This Row],[Lev Bet]]*-1,L359-K359)</f>
        <v>-100</v>
      </c>
      <c r="N359" s="24">
        <v>110</v>
      </c>
      <c r="O359" s="24" t="str">
        <f>IF(Table1323[[#This Row],[Fin]]&lt;&gt;"1st","",Table1323[[#This Row],[Div]]*Table1323[[#This Row],[Nat Bet]])</f>
        <v/>
      </c>
      <c r="P359" s="24">
        <f>IF(Table1323[[#This Row],[Lev Ret]]="",Table1323[[#This Row],[Nat Bet]]*-1,O359-N359)</f>
        <v>-110</v>
      </c>
      <c r="Q359" s="18" t="str">
        <f>TEXT(Table1323[[#This Row],[Date]],"DDD")</f>
        <v>Wed</v>
      </c>
    </row>
    <row r="360" spans="1:17" x14ac:dyDescent="0.25">
      <c r="A360" s="20">
        <v>45311</v>
      </c>
      <c r="B360" s="21">
        <v>0.59375</v>
      </c>
      <c r="C360" s="21" t="s">
        <v>12</v>
      </c>
      <c r="D360" s="18">
        <v>4</v>
      </c>
      <c r="E360" s="18">
        <v>4</v>
      </c>
      <c r="F360" s="22" t="s">
        <v>190</v>
      </c>
      <c r="G360" s="22" t="s">
        <v>23</v>
      </c>
      <c r="H360" s="23"/>
      <c r="I360" s="23" t="s">
        <v>454</v>
      </c>
      <c r="J360" s="18" t="s">
        <v>65</v>
      </c>
      <c r="K360" s="19">
        <v>100</v>
      </c>
      <c r="L360" s="18" t="str">
        <f>IF(Table1323[[#This Row],[Fin]]&lt;&gt;"1st","",Table1323[[#This Row],[Div]]*Table1323[[#This Row],[Lev Bet]])</f>
        <v/>
      </c>
      <c r="M360" s="18">
        <f>IF(Table1323[[#This Row],[Lev Ret]]="",Table1323[[#This Row],[Lev Bet]]*-1,L360-K360)</f>
        <v>-100</v>
      </c>
      <c r="N360" s="24">
        <v>140</v>
      </c>
      <c r="O360" s="24" t="str">
        <f>IF(Table1323[[#This Row],[Fin]]&lt;&gt;"1st","",Table1323[[#This Row],[Div]]*Table1323[[#This Row],[Nat Bet]])</f>
        <v/>
      </c>
      <c r="P360" s="24">
        <f>IF(Table1323[[#This Row],[Lev Ret]]="",Table1323[[#This Row],[Nat Bet]]*-1,O360-N360)</f>
        <v>-140</v>
      </c>
      <c r="Q360" s="18" t="str">
        <f>TEXT(Table1323[[#This Row],[Date]],"DDD")</f>
        <v>Sat</v>
      </c>
    </row>
    <row r="361" spans="1:17" x14ac:dyDescent="0.25">
      <c r="A361" s="20">
        <v>45311</v>
      </c>
      <c r="B361" s="21">
        <v>0.60416666666666663</v>
      </c>
      <c r="C361" s="21" t="s">
        <v>11</v>
      </c>
      <c r="D361" s="18">
        <v>5</v>
      </c>
      <c r="E361" s="18">
        <v>2</v>
      </c>
      <c r="F361" s="22" t="s">
        <v>191</v>
      </c>
      <c r="G361" s="22" t="s">
        <v>22</v>
      </c>
      <c r="H361" s="23">
        <v>4.2</v>
      </c>
      <c r="I361" s="23" t="s">
        <v>454</v>
      </c>
      <c r="J361" s="18" t="s">
        <v>64</v>
      </c>
      <c r="K361" s="19">
        <v>100</v>
      </c>
      <c r="L361" s="18">
        <f>IF(Table1323[[#This Row],[Fin]]&lt;&gt;"1st","",Table1323[[#This Row],[Div]]*Table1323[[#This Row],[Lev Bet]])</f>
        <v>420</v>
      </c>
      <c r="M361" s="18">
        <f>IF(Table1323[[#This Row],[Lev Ret]]="",Table1323[[#This Row],[Lev Bet]]*-1,L361-K361)</f>
        <v>320</v>
      </c>
      <c r="N361" s="24">
        <v>140</v>
      </c>
      <c r="O361" s="24">
        <f>IF(Table1323[[#This Row],[Fin]]&lt;&gt;"1st","",Table1323[[#This Row],[Div]]*Table1323[[#This Row],[Nat Bet]])</f>
        <v>588</v>
      </c>
      <c r="P361" s="24">
        <f>IF(Table1323[[#This Row],[Lev Ret]]="",Table1323[[#This Row],[Nat Bet]]*-1,O361-N361)</f>
        <v>448</v>
      </c>
      <c r="Q361" s="18" t="str">
        <f>TEXT(Table1323[[#This Row],[Date]],"DDD")</f>
        <v>Sat</v>
      </c>
    </row>
    <row r="362" spans="1:17" x14ac:dyDescent="0.25">
      <c r="A362" s="20">
        <v>45311</v>
      </c>
      <c r="B362" s="21">
        <v>0.65277777777777779</v>
      </c>
      <c r="C362" s="21" t="s">
        <v>11</v>
      </c>
      <c r="D362" s="18">
        <v>7</v>
      </c>
      <c r="E362" s="18">
        <v>1</v>
      </c>
      <c r="F362" s="22" t="s">
        <v>192</v>
      </c>
      <c r="G362" s="22" t="s">
        <v>22</v>
      </c>
      <c r="H362" s="23">
        <v>3.8</v>
      </c>
      <c r="I362" s="23" t="s">
        <v>454</v>
      </c>
      <c r="J362" s="18" t="s">
        <v>64</v>
      </c>
      <c r="K362" s="19">
        <v>100</v>
      </c>
      <c r="L362" s="18">
        <f>IF(Table1323[[#This Row],[Fin]]&lt;&gt;"1st","",Table1323[[#This Row],[Div]]*Table1323[[#This Row],[Lev Bet]])</f>
        <v>380</v>
      </c>
      <c r="M362" s="18">
        <f>IF(Table1323[[#This Row],[Lev Ret]]="",Table1323[[#This Row],[Lev Bet]]*-1,L362-K362)</f>
        <v>280</v>
      </c>
      <c r="N362" s="24">
        <v>150</v>
      </c>
      <c r="O362" s="24">
        <f>IF(Table1323[[#This Row],[Fin]]&lt;&gt;"1st","",Table1323[[#This Row],[Div]]*Table1323[[#This Row],[Nat Bet]])</f>
        <v>570</v>
      </c>
      <c r="P362" s="24">
        <f>IF(Table1323[[#This Row],[Lev Ret]]="",Table1323[[#This Row],[Nat Bet]]*-1,O362-N362)</f>
        <v>420</v>
      </c>
      <c r="Q362" s="18" t="str">
        <f>TEXT(Table1323[[#This Row],[Date]],"DDD")</f>
        <v>Sat</v>
      </c>
    </row>
    <row r="363" spans="1:17" x14ac:dyDescent="0.25">
      <c r="A363" s="20">
        <v>45311</v>
      </c>
      <c r="B363" s="21">
        <v>0.69444444444444453</v>
      </c>
      <c r="C363" s="21" t="s">
        <v>12</v>
      </c>
      <c r="D363" s="18">
        <v>8</v>
      </c>
      <c r="E363" s="18">
        <v>4</v>
      </c>
      <c r="F363" s="22" t="s">
        <v>181</v>
      </c>
      <c r="G363" s="22"/>
      <c r="H363" s="23"/>
      <c r="I363" s="23" t="s">
        <v>454</v>
      </c>
      <c r="J363" s="18" t="s">
        <v>65</v>
      </c>
      <c r="K363" s="19">
        <v>100</v>
      </c>
      <c r="L363" s="18" t="str">
        <f>IF(Table1323[[#This Row],[Fin]]&lt;&gt;"1st","",Table1323[[#This Row],[Div]]*Table1323[[#This Row],[Lev Bet]])</f>
        <v/>
      </c>
      <c r="M363" s="18">
        <f>IF(Table1323[[#This Row],[Lev Ret]]="",Table1323[[#This Row],[Lev Bet]]*-1,L363-K363)</f>
        <v>-100</v>
      </c>
      <c r="N363" s="24">
        <v>140</v>
      </c>
      <c r="O363" s="24" t="str">
        <f>IF(Table1323[[#This Row],[Fin]]&lt;&gt;"1st","",Table1323[[#This Row],[Div]]*Table1323[[#This Row],[Nat Bet]])</f>
        <v/>
      </c>
      <c r="P363" s="24">
        <f>IF(Table1323[[#This Row],[Lev Ret]]="",Table1323[[#This Row],[Nat Bet]]*-1,O363-N363)</f>
        <v>-140</v>
      </c>
      <c r="Q363" s="18" t="str">
        <f>TEXT(Table1323[[#This Row],[Date]],"DDD")</f>
        <v>Sat</v>
      </c>
    </row>
    <row r="364" spans="1:17" x14ac:dyDescent="0.25">
      <c r="A364" s="20">
        <v>45315</v>
      </c>
      <c r="B364" s="21">
        <v>0.73125000000000007</v>
      </c>
      <c r="C364" s="21" t="s">
        <v>10</v>
      </c>
      <c r="D364" s="18">
        <v>5</v>
      </c>
      <c r="E364" s="18">
        <v>10</v>
      </c>
      <c r="F364" s="22" t="s">
        <v>193</v>
      </c>
      <c r="G364" s="22" t="s">
        <v>22</v>
      </c>
      <c r="H364" s="23">
        <v>1.5</v>
      </c>
      <c r="I364" s="23" t="s">
        <v>454</v>
      </c>
      <c r="J364" s="18" t="s">
        <v>63</v>
      </c>
      <c r="K364" s="19">
        <v>100</v>
      </c>
      <c r="L364" s="18">
        <f>IF(Table1323[[#This Row],[Fin]]&lt;&gt;"1st","",Table1323[[#This Row],[Div]]*Table1323[[#This Row],[Lev Bet]])</f>
        <v>150</v>
      </c>
      <c r="M364" s="18">
        <f>IF(Table1323[[#This Row],[Lev Ret]]="",Table1323[[#This Row],[Lev Bet]]*-1,L364-K364)</f>
        <v>50</v>
      </c>
      <c r="N364" s="24">
        <v>100</v>
      </c>
      <c r="O364" s="24">
        <f>IF(Table1323[[#This Row],[Fin]]&lt;&gt;"1st","",Table1323[[#This Row],[Div]]*Table1323[[#This Row],[Nat Bet]])</f>
        <v>150</v>
      </c>
      <c r="P364" s="24">
        <f>IF(Table1323[[#This Row],[Lev Ret]]="",Table1323[[#This Row],[Nat Bet]]*-1,O364-N364)</f>
        <v>50</v>
      </c>
      <c r="Q364" s="18" t="str">
        <f>TEXT(Table1323[[#This Row],[Date]],"DDD")</f>
        <v>Wed</v>
      </c>
    </row>
    <row r="365" spans="1:17" x14ac:dyDescent="0.25">
      <c r="A365" s="20">
        <v>45315</v>
      </c>
      <c r="B365" s="21">
        <v>0.79166666666666663</v>
      </c>
      <c r="C365" s="21" t="s">
        <v>16</v>
      </c>
      <c r="D365" s="18">
        <v>7</v>
      </c>
      <c r="E365" s="18">
        <v>10</v>
      </c>
      <c r="F365" s="22" t="s">
        <v>194</v>
      </c>
      <c r="G365" s="22"/>
      <c r="H365" s="23"/>
      <c r="I365" s="23" t="s">
        <v>454</v>
      </c>
      <c r="J365" s="18" t="s">
        <v>64</v>
      </c>
      <c r="K365" s="19">
        <v>100</v>
      </c>
      <c r="L365" s="18" t="str">
        <f>IF(Table1323[[#This Row],[Fin]]&lt;&gt;"1st","",Table1323[[#This Row],[Div]]*Table1323[[#This Row],[Lev Bet]])</f>
        <v/>
      </c>
      <c r="M365" s="18">
        <f>IF(Table1323[[#This Row],[Lev Ret]]="",Table1323[[#This Row],[Lev Bet]]*-1,L365-K365)</f>
        <v>-100</v>
      </c>
      <c r="N365" s="24">
        <v>110</v>
      </c>
      <c r="O365" s="24" t="str">
        <f>IF(Table1323[[#This Row],[Fin]]&lt;&gt;"1st","",Table1323[[#This Row],[Div]]*Table1323[[#This Row],[Nat Bet]])</f>
        <v/>
      </c>
      <c r="P365" s="24">
        <f>IF(Table1323[[#This Row],[Lev Ret]]="",Table1323[[#This Row],[Nat Bet]]*-1,O365-N365)</f>
        <v>-110</v>
      </c>
      <c r="Q365" s="18" t="str">
        <f>TEXT(Table1323[[#This Row],[Date]],"DDD")</f>
        <v>Wed</v>
      </c>
    </row>
    <row r="366" spans="1:17" x14ac:dyDescent="0.25">
      <c r="A366" s="20">
        <v>45318</v>
      </c>
      <c r="B366" s="21">
        <v>0.55555555555555558</v>
      </c>
      <c r="C366" s="21" t="s">
        <v>94</v>
      </c>
      <c r="D366" s="18">
        <v>3</v>
      </c>
      <c r="E366" s="18">
        <v>9</v>
      </c>
      <c r="F366" s="22" t="s">
        <v>195</v>
      </c>
      <c r="G366" s="22" t="s">
        <v>22</v>
      </c>
      <c r="H366" s="23">
        <v>2</v>
      </c>
      <c r="I366" s="23" t="s">
        <v>454</v>
      </c>
      <c r="J366" s="18" t="s">
        <v>64</v>
      </c>
      <c r="K366" s="19">
        <v>100</v>
      </c>
      <c r="L366" s="18">
        <f>IF(Table1323[[#This Row],[Fin]]&lt;&gt;"1st","",Table1323[[#This Row],[Div]]*Table1323[[#This Row],[Lev Bet]])</f>
        <v>200</v>
      </c>
      <c r="M366" s="18">
        <f>IF(Table1323[[#This Row],[Lev Ret]]="",Table1323[[#This Row],[Lev Bet]]*-1,L366-K366)</f>
        <v>100</v>
      </c>
      <c r="N366" s="24">
        <v>150</v>
      </c>
      <c r="O366" s="24">
        <f>IF(Table1323[[#This Row],[Fin]]&lt;&gt;"1st","",Table1323[[#This Row],[Div]]*Table1323[[#This Row],[Nat Bet]])</f>
        <v>300</v>
      </c>
      <c r="P366" s="24">
        <f>IF(Table1323[[#This Row],[Lev Ret]]="",Table1323[[#This Row],[Nat Bet]]*-1,O366-N366)</f>
        <v>150</v>
      </c>
      <c r="Q366" s="18" t="str">
        <f>TEXT(Table1323[[#This Row],[Date]],"DDD")</f>
        <v>Sat</v>
      </c>
    </row>
    <row r="367" spans="1:17" x14ac:dyDescent="0.25">
      <c r="A367" s="20">
        <v>45318</v>
      </c>
      <c r="B367" s="21">
        <v>0.61805555555555558</v>
      </c>
      <c r="C367" s="21" t="s">
        <v>14</v>
      </c>
      <c r="D367" s="18">
        <v>5</v>
      </c>
      <c r="E367" s="18">
        <v>11</v>
      </c>
      <c r="F367" s="22" t="s">
        <v>196</v>
      </c>
      <c r="G367" s="22"/>
      <c r="H367" s="23"/>
      <c r="I367" s="23" t="s">
        <v>454</v>
      </c>
      <c r="J367" s="18" t="s">
        <v>65</v>
      </c>
      <c r="K367" s="19">
        <v>100</v>
      </c>
      <c r="L367" s="18" t="str">
        <f>IF(Table1323[[#This Row],[Fin]]&lt;&gt;"1st","",Table1323[[#This Row],[Div]]*Table1323[[#This Row],[Lev Bet]])</f>
        <v/>
      </c>
      <c r="M367" s="18">
        <f>IF(Table1323[[#This Row],[Lev Ret]]="",Table1323[[#This Row],[Lev Bet]]*-1,L367-K367)</f>
        <v>-100</v>
      </c>
      <c r="N367" s="24">
        <v>140</v>
      </c>
      <c r="O367" s="24" t="str">
        <f>IF(Table1323[[#This Row],[Fin]]&lt;&gt;"1st","",Table1323[[#This Row],[Div]]*Table1323[[#This Row],[Nat Bet]])</f>
        <v/>
      </c>
      <c r="P367" s="24">
        <f>IF(Table1323[[#This Row],[Lev Ret]]="",Table1323[[#This Row],[Nat Bet]]*-1,O367-N367)</f>
        <v>-140</v>
      </c>
      <c r="Q367" s="18" t="str">
        <f>TEXT(Table1323[[#This Row],[Date]],"DDD")</f>
        <v>Sat</v>
      </c>
    </row>
    <row r="368" spans="1:17" x14ac:dyDescent="0.25">
      <c r="A368" s="20">
        <v>45318</v>
      </c>
      <c r="B368" s="21">
        <v>0.65277777777777779</v>
      </c>
      <c r="C368" s="21" t="s">
        <v>94</v>
      </c>
      <c r="D368" s="18">
        <v>7</v>
      </c>
      <c r="E368" s="18">
        <v>7</v>
      </c>
      <c r="F368" s="22" t="s">
        <v>440</v>
      </c>
      <c r="G368" s="22"/>
      <c r="H368" s="23"/>
      <c r="I368" s="23" t="s">
        <v>454</v>
      </c>
      <c r="J368" s="18" t="s">
        <v>64</v>
      </c>
      <c r="K368" s="19">
        <v>100</v>
      </c>
      <c r="L368" s="18" t="str">
        <f>IF(Table1323[[#This Row],[Fin]]&lt;&gt;"1st","",Table1323[[#This Row],[Div]]*Table1323[[#This Row],[Lev Bet]])</f>
        <v/>
      </c>
      <c r="M368" s="18">
        <f>IF(Table1323[[#This Row],[Lev Ret]]="",Table1323[[#This Row],[Lev Bet]]*-1,L368-K368)</f>
        <v>-100</v>
      </c>
      <c r="N368" s="24">
        <v>150</v>
      </c>
      <c r="O368" s="24" t="str">
        <f>IF(Table1323[[#This Row],[Fin]]&lt;&gt;"1st","",Table1323[[#This Row],[Div]]*Table1323[[#This Row],[Nat Bet]])</f>
        <v/>
      </c>
      <c r="P368" s="24">
        <f>IF(Table1323[[#This Row],[Lev Ret]]="",Table1323[[#This Row],[Nat Bet]]*-1,O368-N368)</f>
        <v>-150</v>
      </c>
      <c r="Q368" s="18" t="str">
        <f>TEXT(Table1323[[#This Row],[Date]],"DDD")</f>
        <v>Sat</v>
      </c>
    </row>
    <row r="369" spans="1:17" x14ac:dyDescent="0.25">
      <c r="A369" s="20">
        <v>45318</v>
      </c>
      <c r="B369" s="21">
        <v>0.66666666666666663</v>
      </c>
      <c r="C369" s="21" t="s">
        <v>14</v>
      </c>
      <c r="D369" s="18">
        <v>7</v>
      </c>
      <c r="E369" s="18">
        <v>12</v>
      </c>
      <c r="F369" s="22" t="s">
        <v>197</v>
      </c>
      <c r="G369" s="22" t="s">
        <v>23</v>
      </c>
      <c r="H369" s="23"/>
      <c r="I369" s="23" t="s">
        <v>454</v>
      </c>
      <c r="J369" s="18" t="s">
        <v>65</v>
      </c>
      <c r="K369" s="19">
        <v>100</v>
      </c>
      <c r="L369" s="18" t="str">
        <f>IF(Table1323[[#This Row],[Fin]]&lt;&gt;"1st","",Table1323[[#This Row],[Div]]*Table1323[[#This Row],[Lev Bet]])</f>
        <v/>
      </c>
      <c r="M369" s="18">
        <f>IF(Table1323[[#This Row],[Lev Ret]]="",Table1323[[#This Row],[Lev Bet]]*-1,L369-K369)</f>
        <v>-100</v>
      </c>
      <c r="N369" s="24">
        <v>140</v>
      </c>
      <c r="O369" s="24" t="str">
        <f>IF(Table1323[[#This Row],[Fin]]&lt;&gt;"1st","",Table1323[[#This Row],[Div]]*Table1323[[#This Row],[Nat Bet]])</f>
        <v/>
      </c>
      <c r="P369" s="24">
        <f>IF(Table1323[[#This Row],[Lev Ret]]="",Table1323[[#This Row],[Nat Bet]]*-1,O369-N369)</f>
        <v>-140</v>
      </c>
      <c r="Q369" s="18" t="str">
        <f>TEXT(Table1323[[#This Row],[Date]],"DDD")</f>
        <v>Sat</v>
      </c>
    </row>
    <row r="370" spans="1:17" x14ac:dyDescent="0.25">
      <c r="A370" s="20">
        <v>45322</v>
      </c>
      <c r="B370" s="21">
        <v>0.64583333333333337</v>
      </c>
      <c r="C370" s="21" t="s">
        <v>19</v>
      </c>
      <c r="D370" s="18">
        <v>3</v>
      </c>
      <c r="E370" s="18">
        <v>2</v>
      </c>
      <c r="F370" s="22" t="s">
        <v>198</v>
      </c>
      <c r="G370" s="22"/>
      <c r="H370" s="23"/>
      <c r="I370" s="23" t="s">
        <v>454</v>
      </c>
      <c r="J370" s="18" t="s">
        <v>65</v>
      </c>
      <c r="K370" s="19">
        <v>100</v>
      </c>
      <c r="L370" s="18" t="str">
        <f>IF(Table1323[[#This Row],[Fin]]&lt;&gt;"1st","",Table1323[[#This Row],[Div]]*Table1323[[#This Row],[Lev Bet]])</f>
        <v/>
      </c>
      <c r="M370" s="18">
        <f>IF(Table1323[[#This Row],[Lev Ret]]="",Table1323[[#This Row],[Lev Bet]]*-1,L370-K370)</f>
        <v>-100</v>
      </c>
      <c r="N370" s="24">
        <v>120</v>
      </c>
      <c r="O370" s="24" t="str">
        <f>IF(Table1323[[#This Row],[Fin]]&lt;&gt;"1st","",Table1323[[#This Row],[Div]]*Table1323[[#This Row],[Nat Bet]])</f>
        <v/>
      </c>
      <c r="P370" s="24">
        <f>IF(Table1323[[#This Row],[Lev Ret]]="",Table1323[[#This Row],[Nat Bet]]*-1,O370-N370)</f>
        <v>-120</v>
      </c>
      <c r="Q370" s="18" t="str">
        <f>TEXT(Table1323[[#This Row],[Date]],"DDD")</f>
        <v>Wed</v>
      </c>
    </row>
    <row r="371" spans="1:17" x14ac:dyDescent="0.25">
      <c r="A371" s="20">
        <v>45322</v>
      </c>
      <c r="B371" s="21">
        <v>0.69444444444444453</v>
      </c>
      <c r="C371" s="21" t="s">
        <v>19</v>
      </c>
      <c r="D371" s="18">
        <v>5</v>
      </c>
      <c r="E371" s="18">
        <v>2</v>
      </c>
      <c r="F371" s="22" t="s">
        <v>199</v>
      </c>
      <c r="G371" s="22" t="s">
        <v>22</v>
      </c>
      <c r="H371" s="23">
        <v>3.8</v>
      </c>
      <c r="I371" s="23" t="s">
        <v>454</v>
      </c>
      <c r="J371" s="18" t="s">
        <v>65</v>
      </c>
      <c r="K371" s="19">
        <v>100</v>
      </c>
      <c r="L371" s="18">
        <f>IF(Table1323[[#This Row],[Fin]]&lt;&gt;"1st","",Table1323[[#This Row],[Div]]*Table1323[[#This Row],[Lev Bet]])</f>
        <v>380</v>
      </c>
      <c r="M371" s="18">
        <f>IF(Table1323[[#This Row],[Lev Ret]]="",Table1323[[#This Row],[Lev Bet]]*-1,L371-K371)</f>
        <v>280</v>
      </c>
      <c r="N371" s="24">
        <v>120</v>
      </c>
      <c r="O371" s="24">
        <f>IF(Table1323[[#This Row],[Fin]]&lt;&gt;"1st","",Table1323[[#This Row],[Div]]*Table1323[[#This Row],[Nat Bet]])</f>
        <v>456</v>
      </c>
      <c r="P371" s="24">
        <f>IF(Table1323[[#This Row],[Lev Ret]]="",Table1323[[#This Row],[Nat Bet]]*-1,O371-N371)</f>
        <v>336</v>
      </c>
      <c r="Q371" s="18" t="str">
        <f>TEXT(Table1323[[#This Row],[Date]],"DDD")</f>
        <v>Wed</v>
      </c>
    </row>
    <row r="372" spans="1:17" x14ac:dyDescent="0.25">
      <c r="A372" s="20">
        <v>45322</v>
      </c>
      <c r="B372" s="21">
        <v>0.72569444444444453</v>
      </c>
      <c r="C372" s="21" t="s">
        <v>17</v>
      </c>
      <c r="D372" s="18">
        <v>4</v>
      </c>
      <c r="E372" s="18">
        <v>3</v>
      </c>
      <c r="F372" s="22" t="s">
        <v>372</v>
      </c>
      <c r="G372" s="22" t="s">
        <v>22</v>
      </c>
      <c r="H372" s="23">
        <v>2.7</v>
      </c>
      <c r="I372" s="23" t="s">
        <v>454</v>
      </c>
      <c r="J372" s="18" t="s">
        <v>64</v>
      </c>
      <c r="K372" s="19">
        <v>100</v>
      </c>
      <c r="L372" s="18">
        <f>IF(Table1323[[#This Row],[Fin]]&lt;&gt;"1st","",Table1323[[#This Row],[Div]]*Table1323[[#This Row],[Lev Bet]])</f>
        <v>270</v>
      </c>
      <c r="M372" s="18">
        <f>IF(Table1323[[#This Row],[Lev Ret]]="",Table1323[[#This Row],[Lev Bet]]*-1,L372-K372)</f>
        <v>170</v>
      </c>
      <c r="N372" s="24">
        <v>110</v>
      </c>
      <c r="O372" s="24">
        <f>IF(Table1323[[#This Row],[Fin]]&lt;&gt;"1st","",Table1323[[#This Row],[Div]]*Table1323[[#This Row],[Nat Bet]])</f>
        <v>297</v>
      </c>
      <c r="P372" s="24">
        <f>IF(Table1323[[#This Row],[Lev Ret]]="",Table1323[[#This Row],[Nat Bet]]*-1,O372-N372)</f>
        <v>187</v>
      </c>
      <c r="Q372" s="18" t="str">
        <f>TEXT(Table1323[[#This Row],[Date]],"DDD")</f>
        <v>Wed</v>
      </c>
    </row>
    <row r="373" spans="1:17" x14ac:dyDescent="0.25">
      <c r="A373" s="20">
        <v>45322</v>
      </c>
      <c r="B373" s="21">
        <v>0.8125</v>
      </c>
      <c r="C373" s="21" t="s">
        <v>17</v>
      </c>
      <c r="D373" s="18">
        <v>8</v>
      </c>
      <c r="E373" s="18">
        <v>3</v>
      </c>
      <c r="F373" s="22" t="s">
        <v>189</v>
      </c>
      <c r="G373" s="22"/>
      <c r="H373" s="23"/>
      <c r="I373" s="23" t="s">
        <v>454</v>
      </c>
      <c r="J373" s="18" t="s">
        <v>64</v>
      </c>
      <c r="K373" s="19">
        <v>100</v>
      </c>
      <c r="L373" s="18" t="str">
        <f>IF(Table1323[[#This Row],[Fin]]&lt;&gt;"1st","",Table1323[[#This Row],[Div]]*Table1323[[#This Row],[Lev Bet]])</f>
        <v/>
      </c>
      <c r="M373" s="18">
        <f>IF(Table1323[[#This Row],[Lev Ret]]="",Table1323[[#This Row],[Lev Bet]]*-1,L373-K373)</f>
        <v>-100</v>
      </c>
      <c r="N373" s="24">
        <v>110</v>
      </c>
      <c r="O373" s="24" t="str">
        <f>IF(Table1323[[#This Row],[Fin]]&lt;&gt;"1st","",Table1323[[#This Row],[Div]]*Table1323[[#This Row],[Nat Bet]])</f>
        <v/>
      </c>
      <c r="P373" s="24">
        <f>IF(Table1323[[#This Row],[Lev Ret]]="",Table1323[[#This Row],[Nat Bet]]*-1,O373-N373)</f>
        <v>-110</v>
      </c>
      <c r="Q373" s="18" t="str">
        <f>TEXT(Table1323[[#This Row],[Date]],"DDD")</f>
        <v>Wed</v>
      </c>
    </row>
    <row r="374" spans="1:17" x14ac:dyDescent="0.25">
      <c r="A374" s="20">
        <v>45325</v>
      </c>
      <c r="B374" s="21">
        <v>0.52083333333333337</v>
      </c>
      <c r="C374" s="21" t="s">
        <v>12</v>
      </c>
      <c r="D374" s="18">
        <v>1</v>
      </c>
      <c r="E374" s="18">
        <v>9</v>
      </c>
      <c r="F374" s="22" t="s">
        <v>441</v>
      </c>
      <c r="G374" s="22" t="s">
        <v>24</v>
      </c>
      <c r="H374" s="23"/>
      <c r="I374" s="23" t="s">
        <v>454</v>
      </c>
      <c r="J374" s="18" t="s">
        <v>65</v>
      </c>
      <c r="K374" s="19">
        <v>100</v>
      </c>
      <c r="L374" s="18" t="str">
        <f>IF(Table1323[[#This Row],[Fin]]&lt;&gt;"1st","",Table1323[[#This Row],[Div]]*Table1323[[#This Row],[Lev Bet]])</f>
        <v/>
      </c>
      <c r="M374" s="18">
        <f>IF(Table1323[[#This Row],[Lev Ret]]="",Table1323[[#This Row],[Lev Bet]]*-1,L374-K374)</f>
        <v>-100</v>
      </c>
      <c r="N374" s="24">
        <v>140</v>
      </c>
      <c r="O374" s="24" t="str">
        <f>IF(Table1323[[#This Row],[Fin]]&lt;&gt;"1st","",Table1323[[#This Row],[Div]]*Table1323[[#This Row],[Nat Bet]])</f>
        <v/>
      </c>
      <c r="P374" s="24">
        <f>IF(Table1323[[#This Row],[Lev Ret]]="",Table1323[[#This Row],[Nat Bet]]*-1,O374-N374)</f>
        <v>-140</v>
      </c>
      <c r="Q374" s="18" t="str">
        <f>TEXT(Table1323[[#This Row],[Date]],"DDD")</f>
        <v>Sat</v>
      </c>
    </row>
    <row r="375" spans="1:17" x14ac:dyDescent="0.25">
      <c r="A375" s="20">
        <v>45325</v>
      </c>
      <c r="B375" s="21">
        <v>0.59375</v>
      </c>
      <c r="C375" s="21" t="s">
        <v>12</v>
      </c>
      <c r="D375" s="18">
        <v>4</v>
      </c>
      <c r="E375" s="18">
        <v>3</v>
      </c>
      <c r="F375" s="22" t="s">
        <v>200</v>
      </c>
      <c r="G375" s="22" t="s">
        <v>22</v>
      </c>
      <c r="H375" s="23">
        <v>2.35</v>
      </c>
      <c r="I375" s="23" t="s">
        <v>454</v>
      </c>
      <c r="J375" s="18" t="s">
        <v>65</v>
      </c>
      <c r="K375" s="19">
        <v>100</v>
      </c>
      <c r="L375" s="18">
        <f>IF(Table1323[[#This Row],[Fin]]&lt;&gt;"1st","",Table1323[[#This Row],[Div]]*Table1323[[#This Row],[Lev Bet]])</f>
        <v>235</v>
      </c>
      <c r="M375" s="18">
        <f>IF(Table1323[[#This Row],[Lev Ret]]="",Table1323[[#This Row],[Lev Bet]]*-1,L375-K375)</f>
        <v>135</v>
      </c>
      <c r="N375" s="24">
        <v>140</v>
      </c>
      <c r="O375" s="24">
        <f>IF(Table1323[[#This Row],[Fin]]&lt;&gt;"1st","",Table1323[[#This Row],[Div]]*Table1323[[#This Row],[Nat Bet]])</f>
        <v>329</v>
      </c>
      <c r="P375" s="24">
        <f>IF(Table1323[[#This Row],[Lev Ret]]="",Table1323[[#This Row],[Nat Bet]]*-1,O375-N375)</f>
        <v>189</v>
      </c>
      <c r="Q375" s="18" t="str">
        <f>TEXT(Table1323[[#This Row],[Date]],"DDD")</f>
        <v>Sat</v>
      </c>
    </row>
    <row r="376" spans="1:17" x14ac:dyDescent="0.25">
      <c r="A376" s="20">
        <v>45325</v>
      </c>
      <c r="B376" s="21">
        <v>0.62847222222222221</v>
      </c>
      <c r="C376" s="21" t="s">
        <v>69</v>
      </c>
      <c r="D376" s="18">
        <v>6</v>
      </c>
      <c r="E376" s="18">
        <v>5</v>
      </c>
      <c r="F376" s="22" t="s">
        <v>442</v>
      </c>
      <c r="G376" s="22" t="s">
        <v>22</v>
      </c>
      <c r="H376" s="23">
        <v>1.9</v>
      </c>
      <c r="I376" s="23" t="s">
        <v>454</v>
      </c>
      <c r="J376" s="18" t="s">
        <v>64</v>
      </c>
      <c r="K376" s="19">
        <v>100</v>
      </c>
      <c r="L376" s="18">
        <f>IF(Table1323[[#This Row],[Fin]]&lt;&gt;"1st","",Table1323[[#This Row],[Div]]*Table1323[[#This Row],[Lev Bet]])</f>
        <v>190</v>
      </c>
      <c r="M376" s="18">
        <f>IF(Table1323[[#This Row],[Lev Ret]]="",Table1323[[#This Row],[Lev Bet]]*-1,L376-K376)</f>
        <v>90</v>
      </c>
      <c r="N376" s="24">
        <v>140</v>
      </c>
      <c r="O376" s="24">
        <f>IF(Table1323[[#This Row],[Fin]]&lt;&gt;"1st","",Table1323[[#This Row],[Div]]*Table1323[[#This Row],[Nat Bet]])</f>
        <v>266</v>
      </c>
      <c r="P376" s="24">
        <f>IF(Table1323[[#This Row],[Lev Ret]]="",Table1323[[#This Row],[Nat Bet]]*-1,O376-N376)</f>
        <v>126</v>
      </c>
      <c r="Q376" s="18" t="str">
        <f>TEXT(Table1323[[#This Row],[Date]],"DDD")</f>
        <v>Sat</v>
      </c>
    </row>
    <row r="377" spans="1:17" x14ac:dyDescent="0.25">
      <c r="A377" s="20">
        <v>45325</v>
      </c>
      <c r="B377" s="21">
        <v>0.72222222222222221</v>
      </c>
      <c r="C377" s="21" t="s">
        <v>12</v>
      </c>
      <c r="D377" s="18">
        <v>9</v>
      </c>
      <c r="E377" s="18">
        <v>6</v>
      </c>
      <c r="F377" s="22" t="s">
        <v>443</v>
      </c>
      <c r="G377" s="22" t="s">
        <v>22</v>
      </c>
      <c r="H377" s="23">
        <v>1.95</v>
      </c>
      <c r="I377" s="23" t="s">
        <v>454</v>
      </c>
      <c r="J377" s="18" t="s">
        <v>65</v>
      </c>
      <c r="K377" s="19">
        <v>100</v>
      </c>
      <c r="L377" s="18">
        <f>IF(Table1323[[#This Row],[Fin]]&lt;&gt;"1st","",Table1323[[#This Row],[Div]]*Table1323[[#This Row],[Lev Bet]])</f>
        <v>195</v>
      </c>
      <c r="M377" s="18">
        <f>IF(Table1323[[#This Row],[Lev Ret]]="",Table1323[[#This Row],[Lev Bet]]*-1,L377-K377)</f>
        <v>95</v>
      </c>
      <c r="N377" s="24">
        <v>140</v>
      </c>
      <c r="O377" s="24">
        <f>IF(Table1323[[#This Row],[Fin]]&lt;&gt;"1st","",Table1323[[#This Row],[Div]]*Table1323[[#This Row],[Nat Bet]])</f>
        <v>273</v>
      </c>
      <c r="P377" s="24">
        <f>IF(Table1323[[#This Row],[Lev Ret]]="",Table1323[[#This Row],[Nat Bet]]*-1,O377-N377)</f>
        <v>133</v>
      </c>
      <c r="Q377" s="18" t="str">
        <f>TEXT(Table1323[[#This Row],[Date]],"DDD")</f>
        <v>Sat</v>
      </c>
    </row>
    <row r="378" spans="1:17" x14ac:dyDescent="0.25">
      <c r="A378" s="20">
        <v>45325</v>
      </c>
      <c r="B378" s="21">
        <v>0.74652777777777779</v>
      </c>
      <c r="C378" s="21" t="s">
        <v>12</v>
      </c>
      <c r="D378" s="18">
        <v>10</v>
      </c>
      <c r="E378" s="18">
        <v>14</v>
      </c>
      <c r="F378" s="22" t="s">
        <v>444</v>
      </c>
      <c r="G378" s="22" t="s">
        <v>24</v>
      </c>
      <c r="H378" s="23"/>
      <c r="I378" s="23" t="s">
        <v>454</v>
      </c>
      <c r="J378" s="18" t="s">
        <v>65</v>
      </c>
      <c r="K378" s="19">
        <v>100</v>
      </c>
      <c r="L378" s="18" t="str">
        <f>IF(Table1323[[#This Row],[Fin]]&lt;&gt;"1st","",Table1323[[#This Row],[Div]]*Table1323[[#This Row],[Lev Bet]])</f>
        <v/>
      </c>
      <c r="M378" s="18">
        <f>IF(Table1323[[#This Row],[Lev Ret]]="",Table1323[[#This Row],[Lev Bet]]*-1,L378-K378)</f>
        <v>-100</v>
      </c>
      <c r="N378" s="24">
        <v>140</v>
      </c>
      <c r="O378" s="24" t="str">
        <f>IF(Table1323[[#This Row],[Fin]]&lt;&gt;"1st","",Table1323[[#This Row],[Div]]*Table1323[[#This Row],[Nat Bet]])</f>
        <v/>
      </c>
      <c r="P378" s="24">
        <f>IF(Table1323[[#This Row],[Lev Ret]]="",Table1323[[#This Row],[Nat Bet]]*-1,O378-N378)</f>
        <v>-140</v>
      </c>
      <c r="Q378" s="18" t="str">
        <f>TEXT(Table1323[[#This Row],[Date]],"DDD")</f>
        <v>Sat</v>
      </c>
    </row>
    <row r="379" spans="1:17" x14ac:dyDescent="0.25">
      <c r="A379" s="20">
        <v>45329</v>
      </c>
      <c r="B379" s="21">
        <v>0.64583333333333337</v>
      </c>
      <c r="C379" s="21" t="s">
        <v>15</v>
      </c>
      <c r="D379" s="18">
        <v>3</v>
      </c>
      <c r="E379" s="18">
        <v>6</v>
      </c>
      <c r="F379" s="22" t="s">
        <v>445</v>
      </c>
      <c r="G379" s="22" t="s">
        <v>22</v>
      </c>
      <c r="H379" s="23">
        <v>3.9</v>
      </c>
      <c r="I379" s="23" t="s">
        <v>454</v>
      </c>
      <c r="J379" s="18" t="s">
        <v>65</v>
      </c>
      <c r="K379" s="19">
        <v>100</v>
      </c>
      <c r="L379" s="18">
        <f>IF(Table1323[[#This Row],[Fin]]&lt;&gt;"1st","",Table1323[[#This Row],[Div]]*Table1323[[#This Row],[Lev Bet]])</f>
        <v>390</v>
      </c>
      <c r="M379" s="18">
        <f>IF(Table1323[[#This Row],[Lev Ret]]="",Table1323[[#This Row],[Lev Bet]]*-1,L379-K379)</f>
        <v>290</v>
      </c>
      <c r="N379" s="24">
        <v>120</v>
      </c>
      <c r="O379" s="24">
        <f>IF(Table1323[[#This Row],[Fin]]&lt;&gt;"1st","",Table1323[[#This Row],[Div]]*Table1323[[#This Row],[Nat Bet]])</f>
        <v>468</v>
      </c>
      <c r="P379" s="24">
        <f>IF(Table1323[[#This Row],[Lev Ret]]="",Table1323[[#This Row],[Nat Bet]]*-1,O379-N379)</f>
        <v>348</v>
      </c>
      <c r="Q379" s="18" t="str">
        <f>TEXT(Table1323[[#This Row],[Date]],"DDD")</f>
        <v>Wed</v>
      </c>
    </row>
    <row r="380" spans="1:17" x14ac:dyDescent="0.25">
      <c r="A380" s="20">
        <v>45329</v>
      </c>
      <c r="B380" s="21">
        <v>0.65833333333333333</v>
      </c>
      <c r="C380" s="21" t="s">
        <v>13</v>
      </c>
      <c r="D380" s="18">
        <v>2</v>
      </c>
      <c r="E380" s="18">
        <v>5</v>
      </c>
      <c r="F380" s="22" t="s">
        <v>446</v>
      </c>
      <c r="G380" s="22" t="s">
        <v>22</v>
      </c>
      <c r="H380" s="23">
        <v>5.5</v>
      </c>
      <c r="I380" s="23" t="s">
        <v>454</v>
      </c>
      <c r="J380" s="18" t="s">
        <v>63</v>
      </c>
      <c r="K380" s="19">
        <v>100</v>
      </c>
      <c r="L380" s="18">
        <f>IF(Table1323[[#This Row],[Fin]]&lt;&gt;"1st","",Table1323[[#This Row],[Div]]*Table1323[[#This Row],[Lev Bet]])</f>
        <v>550</v>
      </c>
      <c r="M380" s="18">
        <f>IF(Table1323[[#This Row],[Lev Ret]]="",Table1323[[#This Row],[Lev Bet]]*-1,L380-K380)</f>
        <v>450</v>
      </c>
      <c r="N380" s="24">
        <v>100</v>
      </c>
      <c r="O380" s="24">
        <f>IF(Table1323[[#This Row],[Fin]]&lt;&gt;"1st","",Table1323[[#This Row],[Div]]*Table1323[[#This Row],[Nat Bet]])</f>
        <v>550</v>
      </c>
      <c r="P380" s="24">
        <f>IF(Table1323[[#This Row],[Lev Ret]]="",Table1323[[#This Row],[Nat Bet]]*-1,O380-N380)</f>
        <v>450</v>
      </c>
      <c r="Q380" s="18" t="str">
        <f>TEXT(Table1323[[#This Row],[Date]],"DDD")</f>
        <v>Wed</v>
      </c>
    </row>
    <row r="381" spans="1:17" x14ac:dyDescent="0.25">
      <c r="A381" s="20">
        <v>45329</v>
      </c>
      <c r="B381" s="21">
        <v>0.67013888888888884</v>
      </c>
      <c r="C381" s="21" t="s">
        <v>15</v>
      </c>
      <c r="D381" s="18">
        <v>4</v>
      </c>
      <c r="E381" s="18">
        <v>4</v>
      </c>
      <c r="F381" s="22" t="s">
        <v>447</v>
      </c>
      <c r="G381" s="22"/>
      <c r="H381" s="23"/>
      <c r="I381" s="23" t="s">
        <v>454</v>
      </c>
      <c r="J381" s="18" t="s">
        <v>65</v>
      </c>
      <c r="K381" s="19">
        <v>100</v>
      </c>
      <c r="L381" s="18" t="str">
        <f>IF(Table1323[[#This Row],[Fin]]&lt;&gt;"1st","",Table1323[[#This Row],[Div]]*Table1323[[#This Row],[Lev Bet]])</f>
        <v/>
      </c>
      <c r="M381" s="18">
        <f>IF(Table1323[[#This Row],[Lev Ret]]="",Table1323[[#This Row],[Lev Bet]]*-1,L381-K381)</f>
        <v>-100</v>
      </c>
      <c r="N381" s="24">
        <v>120</v>
      </c>
      <c r="O381" s="24" t="str">
        <f>IF(Table1323[[#This Row],[Fin]]&lt;&gt;"1st","",Table1323[[#This Row],[Div]]*Table1323[[#This Row],[Nat Bet]])</f>
        <v/>
      </c>
      <c r="P381" s="24">
        <f>IF(Table1323[[#This Row],[Lev Ret]]="",Table1323[[#This Row],[Nat Bet]]*-1,O381-N381)</f>
        <v>-120</v>
      </c>
      <c r="Q381" s="18" t="str">
        <f>TEXT(Table1323[[#This Row],[Date]],"DDD")</f>
        <v>Wed</v>
      </c>
    </row>
    <row r="382" spans="1:17" x14ac:dyDescent="0.25">
      <c r="A382" s="20">
        <v>45329</v>
      </c>
      <c r="B382" s="21">
        <v>0.75</v>
      </c>
      <c r="C382" s="21" t="s">
        <v>17</v>
      </c>
      <c r="D382" s="18">
        <v>5</v>
      </c>
      <c r="E382" s="18">
        <v>1</v>
      </c>
      <c r="F382" s="22" t="s">
        <v>448</v>
      </c>
      <c r="G382" s="22"/>
      <c r="H382" s="23"/>
      <c r="I382" s="23" t="s">
        <v>454</v>
      </c>
      <c r="J382" s="18" t="s">
        <v>64</v>
      </c>
      <c r="K382" s="19">
        <v>100</v>
      </c>
      <c r="L382" s="18" t="str">
        <f>IF(Table1323[[#This Row],[Fin]]&lt;&gt;"1st","",Table1323[[#This Row],[Div]]*Table1323[[#This Row],[Lev Bet]])</f>
        <v/>
      </c>
      <c r="M382" s="18">
        <f>IF(Table1323[[#This Row],[Lev Ret]]="",Table1323[[#This Row],[Lev Bet]]*-1,L382-K382)</f>
        <v>-100</v>
      </c>
      <c r="N382" s="24">
        <v>100</v>
      </c>
      <c r="O382" s="24" t="str">
        <f>IF(Table1323[[#This Row],[Fin]]&lt;&gt;"1st","",Table1323[[#This Row],[Div]]*Table1323[[#This Row],[Nat Bet]])</f>
        <v/>
      </c>
      <c r="P382" s="24">
        <f>IF(Table1323[[#This Row],[Lev Ret]]="",Table1323[[#This Row],[Nat Bet]]*-1,O382-N382)</f>
        <v>-100</v>
      </c>
      <c r="Q382" s="18" t="str">
        <f>TEXT(Table1323[[#This Row],[Date]],"DDD")</f>
        <v>Wed</v>
      </c>
    </row>
    <row r="383" spans="1:17" x14ac:dyDescent="0.25">
      <c r="A383" s="20">
        <v>45329</v>
      </c>
      <c r="B383" s="21">
        <v>0.78125</v>
      </c>
      <c r="C383" s="21" t="s">
        <v>13</v>
      </c>
      <c r="D383" s="18">
        <v>7</v>
      </c>
      <c r="E383" s="18">
        <v>3</v>
      </c>
      <c r="F383" s="22" t="s">
        <v>449</v>
      </c>
      <c r="G383" s="22"/>
      <c r="H383" s="23"/>
      <c r="I383" s="23" t="s">
        <v>454</v>
      </c>
      <c r="J383" s="18" t="s">
        <v>63</v>
      </c>
      <c r="K383" s="19">
        <v>100</v>
      </c>
      <c r="L383" s="18" t="str">
        <f>IF(Table1323[[#This Row],[Fin]]&lt;&gt;"1st","",Table1323[[#This Row],[Div]]*Table1323[[#This Row],[Lev Bet]])</f>
        <v/>
      </c>
      <c r="M383" s="18">
        <f>IF(Table1323[[#This Row],[Lev Ret]]="",Table1323[[#This Row],[Lev Bet]]*-1,L383-K383)</f>
        <v>-100</v>
      </c>
      <c r="N383" s="24">
        <v>100</v>
      </c>
      <c r="O383" s="24" t="str">
        <f>IF(Table1323[[#This Row],[Fin]]&lt;&gt;"1st","",Table1323[[#This Row],[Div]]*Table1323[[#This Row],[Nat Bet]])</f>
        <v/>
      </c>
      <c r="P383" s="24">
        <f>IF(Table1323[[#This Row],[Lev Ret]]="",Table1323[[#This Row],[Nat Bet]]*-1,O383-N383)</f>
        <v>-100</v>
      </c>
      <c r="Q383" s="18" t="str">
        <f>TEXT(Table1323[[#This Row],[Date]],"DDD")</f>
        <v>Wed</v>
      </c>
    </row>
    <row r="384" spans="1:17" x14ac:dyDescent="0.25">
      <c r="A384" s="20">
        <v>45332</v>
      </c>
      <c r="B384" s="21">
        <v>0.53125</v>
      </c>
      <c r="C384" s="21" t="s">
        <v>69</v>
      </c>
      <c r="D384" s="18">
        <v>2</v>
      </c>
      <c r="E384" s="18">
        <v>9</v>
      </c>
      <c r="F384" s="22" t="s">
        <v>450</v>
      </c>
      <c r="G384" s="22" t="s">
        <v>23</v>
      </c>
      <c r="H384" s="23"/>
      <c r="I384" s="23" t="s">
        <v>454</v>
      </c>
      <c r="J384" s="18" t="s">
        <v>64</v>
      </c>
      <c r="K384" s="19">
        <v>100</v>
      </c>
      <c r="L384" s="18" t="str">
        <f>IF(Table1323[[#This Row],[Fin]]&lt;&gt;"1st","",Table1323[[#This Row],[Div]]*Table1323[[#This Row],[Lev Bet]])</f>
        <v/>
      </c>
      <c r="M384" s="18">
        <f>IF(Table1323[[#This Row],[Lev Ret]]="",Table1323[[#This Row],[Lev Bet]]*-1,L384-K384)</f>
        <v>-100</v>
      </c>
      <c r="N384" s="24">
        <v>140</v>
      </c>
      <c r="O384" s="24" t="str">
        <f>IF(Table1323[[#This Row],[Fin]]&lt;&gt;"1st","",Table1323[[#This Row],[Div]]*Table1323[[#This Row],[Nat Bet]])</f>
        <v/>
      </c>
      <c r="P384" s="24">
        <f>IF(Table1323[[#This Row],[Lev Ret]]="",Table1323[[#This Row],[Nat Bet]]*-1,O384-N384)</f>
        <v>-140</v>
      </c>
      <c r="Q384" s="18" t="str">
        <f>TEXT(Table1323[[#This Row],[Date]],"DDD")</f>
        <v>Sat</v>
      </c>
    </row>
    <row r="385" spans="1:17" x14ac:dyDescent="0.25">
      <c r="A385" s="20">
        <v>45332</v>
      </c>
      <c r="B385" s="21">
        <v>0.56944444444444442</v>
      </c>
      <c r="C385" s="21" t="s">
        <v>14</v>
      </c>
      <c r="D385" s="18">
        <v>3</v>
      </c>
      <c r="E385" s="18">
        <v>4</v>
      </c>
      <c r="F385" s="22" t="s">
        <v>201</v>
      </c>
      <c r="G385" s="22" t="s">
        <v>23</v>
      </c>
      <c r="H385" s="23"/>
      <c r="I385" s="23" t="s">
        <v>454</v>
      </c>
      <c r="J385" s="18" t="s">
        <v>65</v>
      </c>
      <c r="K385" s="19">
        <v>100</v>
      </c>
      <c r="L385" s="18" t="str">
        <f>IF(Table1323[[#This Row],[Fin]]&lt;&gt;"1st","",Table1323[[#This Row],[Div]]*Table1323[[#This Row],[Lev Bet]])</f>
        <v/>
      </c>
      <c r="M385" s="18">
        <f>IF(Table1323[[#This Row],[Lev Ret]]="",Table1323[[#This Row],[Lev Bet]]*-1,L385-K385)</f>
        <v>-100</v>
      </c>
      <c r="N385" s="24">
        <v>140</v>
      </c>
      <c r="O385" s="24" t="str">
        <f>IF(Table1323[[#This Row],[Fin]]&lt;&gt;"1st","",Table1323[[#This Row],[Div]]*Table1323[[#This Row],[Nat Bet]])</f>
        <v/>
      </c>
      <c r="P385" s="24">
        <f>IF(Table1323[[#This Row],[Lev Ret]]="",Table1323[[#This Row],[Nat Bet]]*-1,O385-N385)</f>
        <v>-140</v>
      </c>
      <c r="Q385" s="18" t="str">
        <f>TEXT(Table1323[[#This Row],[Date]],"DDD")</f>
        <v>Sat</v>
      </c>
    </row>
    <row r="386" spans="1:17" x14ac:dyDescent="0.25">
      <c r="A386" s="20">
        <v>45332</v>
      </c>
      <c r="B386" s="21">
        <v>0.70486111111111116</v>
      </c>
      <c r="C386" s="21" t="s">
        <v>69</v>
      </c>
      <c r="D386" s="18">
        <v>9</v>
      </c>
      <c r="E386" s="18">
        <v>9</v>
      </c>
      <c r="F386" s="22" t="s">
        <v>202</v>
      </c>
      <c r="G386" s="22"/>
      <c r="H386" s="23"/>
      <c r="I386" s="23" t="s">
        <v>454</v>
      </c>
      <c r="J386" s="18" t="s">
        <v>64</v>
      </c>
      <c r="K386" s="19">
        <v>100</v>
      </c>
      <c r="L386" s="18" t="str">
        <f>IF(Table1323[[#This Row],[Fin]]&lt;&gt;"1st","",Table1323[[#This Row],[Div]]*Table1323[[#This Row],[Lev Bet]])</f>
        <v/>
      </c>
      <c r="M386" s="18">
        <f>IF(Table1323[[#This Row],[Lev Ret]]="",Table1323[[#This Row],[Lev Bet]]*-1,L386-K386)</f>
        <v>-100</v>
      </c>
      <c r="N386" s="24">
        <v>150</v>
      </c>
      <c r="O386" s="24" t="str">
        <f>IF(Table1323[[#This Row],[Fin]]&lt;&gt;"1st","",Table1323[[#This Row],[Div]]*Table1323[[#This Row],[Nat Bet]])</f>
        <v/>
      </c>
      <c r="P386" s="24">
        <f>IF(Table1323[[#This Row],[Lev Ret]]="",Table1323[[#This Row],[Nat Bet]]*-1,O386-N386)</f>
        <v>-150</v>
      </c>
      <c r="Q386" s="18" t="str">
        <f>TEXT(Table1323[[#This Row],[Date]],"DDD")</f>
        <v>Sat</v>
      </c>
    </row>
    <row r="387" spans="1:17" x14ac:dyDescent="0.25">
      <c r="A387" s="20">
        <v>45332</v>
      </c>
      <c r="B387" s="21">
        <v>0.71875</v>
      </c>
      <c r="C387" s="21" t="s">
        <v>14</v>
      </c>
      <c r="D387" s="18">
        <v>9</v>
      </c>
      <c r="E387" s="18">
        <v>8</v>
      </c>
      <c r="F387" s="22" t="s">
        <v>203</v>
      </c>
      <c r="G387" s="22" t="s">
        <v>22</v>
      </c>
      <c r="H387" s="23">
        <v>2.15</v>
      </c>
      <c r="I387" s="23" t="s">
        <v>454</v>
      </c>
      <c r="J387" s="18" t="s">
        <v>65</v>
      </c>
      <c r="K387" s="19">
        <v>100</v>
      </c>
      <c r="L387" s="18">
        <f>IF(Table1323[[#This Row],[Fin]]&lt;&gt;"1st","",Table1323[[#This Row],[Div]]*Table1323[[#This Row],[Lev Bet]])</f>
        <v>215</v>
      </c>
      <c r="M387" s="18">
        <f>IF(Table1323[[#This Row],[Lev Ret]]="",Table1323[[#This Row],[Lev Bet]]*-1,L387-K387)</f>
        <v>115</v>
      </c>
      <c r="N387" s="24">
        <v>140</v>
      </c>
      <c r="O387" s="24">
        <f>IF(Table1323[[#This Row],[Fin]]&lt;&gt;"1st","",Table1323[[#This Row],[Div]]*Table1323[[#This Row],[Nat Bet]])</f>
        <v>301</v>
      </c>
      <c r="P387" s="24">
        <f>IF(Table1323[[#This Row],[Lev Ret]]="",Table1323[[#This Row],[Nat Bet]]*-1,O387-N387)</f>
        <v>161</v>
      </c>
      <c r="Q387" s="18" t="str">
        <f>TEXT(Table1323[[#This Row],[Date]],"DDD")</f>
        <v>Sat</v>
      </c>
    </row>
    <row r="388" spans="1:17" x14ac:dyDescent="0.25">
      <c r="A388" s="20">
        <v>45332</v>
      </c>
      <c r="B388" s="21">
        <v>0.74652777777777779</v>
      </c>
      <c r="C388" s="21" t="s">
        <v>14</v>
      </c>
      <c r="D388" s="18">
        <v>10</v>
      </c>
      <c r="E388" s="18">
        <v>9</v>
      </c>
      <c r="F388" s="22" t="s">
        <v>204</v>
      </c>
      <c r="G388" s="22" t="s">
        <v>22</v>
      </c>
      <c r="H388" s="23">
        <v>5</v>
      </c>
      <c r="I388" s="23" t="s">
        <v>454</v>
      </c>
      <c r="J388" s="18" t="s">
        <v>65</v>
      </c>
      <c r="K388" s="19">
        <v>100</v>
      </c>
      <c r="L388" s="18">
        <f>IF(Table1323[[#This Row],[Fin]]&lt;&gt;"1st","",Table1323[[#This Row],[Div]]*Table1323[[#This Row],[Lev Bet]])</f>
        <v>500</v>
      </c>
      <c r="M388" s="18">
        <f>IF(Table1323[[#This Row],[Lev Ret]]="",Table1323[[#This Row],[Lev Bet]]*-1,L388-K388)</f>
        <v>400</v>
      </c>
      <c r="N388" s="24">
        <v>140</v>
      </c>
      <c r="O388" s="24">
        <f>IF(Table1323[[#This Row],[Fin]]&lt;&gt;"1st","",Table1323[[#This Row],[Div]]*Table1323[[#This Row],[Nat Bet]])</f>
        <v>700</v>
      </c>
      <c r="P388" s="24">
        <f>IF(Table1323[[#This Row],[Lev Ret]]="",Table1323[[#This Row],[Nat Bet]]*-1,O388-N388)</f>
        <v>560</v>
      </c>
      <c r="Q388" s="18" t="str">
        <f>TEXT(Table1323[[#This Row],[Date]],"DDD")</f>
        <v>Sat</v>
      </c>
    </row>
    <row r="389" spans="1:17" x14ac:dyDescent="0.25">
      <c r="A389" s="20">
        <v>45336</v>
      </c>
      <c r="B389" s="21">
        <v>0.59722222222222221</v>
      </c>
      <c r="C389" s="21" t="s">
        <v>19</v>
      </c>
      <c r="D389" s="18">
        <v>1</v>
      </c>
      <c r="E389" s="18">
        <v>2</v>
      </c>
      <c r="F389" s="22" t="s">
        <v>205</v>
      </c>
      <c r="G389" s="22" t="s">
        <v>24</v>
      </c>
      <c r="H389" s="23"/>
      <c r="I389" s="23" t="s">
        <v>454</v>
      </c>
      <c r="J389" s="18" t="s">
        <v>65</v>
      </c>
      <c r="K389" s="19">
        <v>100</v>
      </c>
      <c r="L389" s="18" t="str">
        <f>IF(Table1323[[#This Row],[Fin]]&lt;&gt;"1st","",Table1323[[#This Row],[Div]]*Table1323[[#This Row],[Lev Bet]])</f>
        <v/>
      </c>
      <c r="M389" s="18">
        <f>IF(Table1323[[#This Row],[Lev Ret]]="",Table1323[[#This Row],[Lev Bet]]*-1,L389-K389)</f>
        <v>-100</v>
      </c>
      <c r="N389" s="24">
        <v>120</v>
      </c>
      <c r="O389" s="24" t="str">
        <f>IF(Table1323[[#This Row],[Fin]]&lt;&gt;"1st","",Table1323[[#This Row],[Div]]*Table1323[[#This Row],[Nat Bet]])</f>
        <v/>
      </c>
      <c r="P389" s="24">
        <f>IF(Table1323[[#This Row],[Lev Ret]]="",Table1323[[#This Row],[Nat Bet]]*-1,O389-N389)</f>
        <v>-120</v>
      </c>
      <c r="Q389" s="18" t="str">
        <f>TEXT(Table1323[[#This Row],[Date]],"DDD")</f>
        <v>Wed</v>
      </c>
    </row>
    <row r="390" spans="1:17" x14ac:dyDescent="0.25">
      <c r="A390" s="20">
        <v>45336</v>
      </c>
      <c r="B390" s="21">
        <v>0.64583333333333337</v>
      </c>
      <c r="C390" s="21" t="s">
        <v>19</v>
      </c>
      <c r="D390" s="18">
        <v>3</v>
      </c>
      <c r="E390" s="18">
        <v>4</v>
      </c>
      <c r="F390" s="22" t="s">
        <v>206</v>
      </c>
      <c r="G390" s="22"/>
      <c r="H390" s="23"/>
      <c r="I390" s="23" t="s">
        <v>454</v>
      </c>
      <c r="J390" s="18" t="s">
        <v>65</v>
      </c>
      <c r="K390" s="19">
        <v>100</v>
      </c>
      <c r="L390" s="18" t="str">
        <f>IF(Table1323[[#This Row],[Fin]]&lt;&gt;"1st","",Table1323[[#This Row],[Div]]*Table1323[[#This Row],[Lev Bet]])</f>
        <v/>
      </c>
      <c r="M390" s="18">
        <f>IF(Table1323[[#This Row],[Lev Ret]]="",Table1323[[#This Row],[Lev Bet]]*-1,L390-K390)</f>
        <v>-100</v>
      </c>
      <c r="N390" s="24">
        <v>120</v>
      </c>
      <c r="O390" s="24" t="str">
        <f>IF(Table1323[[#This Row],[Fin]]&lt;&gt;"1st","",Table1323[[#This Row],[Div]]*Table1323[[#This Row],[Nat Bet]])</f>
        <v/>
      </c>
      <c r="P390" s="24">
        <f>IF(Table1323[[#This Row],[Lev Ret]]="",Table1323[[#This Row],[Nat Bet]]*-1,O390-N390)</f>
        <v>-120</v>
      </c>
      <c r="Q390" s="18" t="str">
        <f>TEXT(Table1323[[#This Row],[Date]],"DDD")</f>
        <v>Wed</v>
      </c>
    </row>
    <row r="391" spans="1:17" x14ac:dyDescent="0.25">
      <c r="A391" s="20">
        <v>45336</v>
      </c>
      <c r="B391" s="21">
        <v>0.74305555555555547</v>
      </c>
      <c r="C391" s="21" t="s">
        <v>19</v>
      </c>
      <c r="D391" s="18">
        <v>7</v>
      </c>
      <c r="E391" s="18">
        <v>13</v>
      </c>
      <c r="F391" s="22" t="s">
        <v>207</v>
      </c>
      <c r="G391" s="22" t="s">
        <v>23</v>
      </c>
      <c r="H391" s="23"/>
      <c r="I391" s="23" t="s">
        <v>454</v>
      </c>
      <c r="J391" s="18" t="s">
        <v>65</v>
      </c>
      <c r="K391" s="19">
        <v>100</v>
      </c>
      <c r="L391" s="18" t="str">
        <f>IF(Table1323[[#This Row],[Fin]]&lt;&gt;"1st","",Table1323[[#This Row],[Div]]*Table1323[[#This Row],[Lev Bet]])</f>
        <v/>
      </c>
      <c r="M391" s="18">
        <f>IF(Table1323[[#This Row],[Lev Ret]]="",Table1323[[#This Row],[Lev Bet]]*-1,L391-K391)</f>
        <v>-100</v>
      </c>
      <c r="N391" s="24">
        <v>120</v>
      </c>
      <c r="O391" s="24" t="str">
        <f>IF(Table1323[[#This Row],[Fin]]&lt;&gt;"1st","",Table1323[[#This Row],[Div]]*Table1323[[#This Row],[Nat Bet]])</f>
        <v/>
      </c>
      <c r="P391" s="24">
        <f>IF(Table1323[[#This Row],[Lev Ret]]="",Table1323[[#This Row],[Nat Bet]]*-1,O391-N391)</f>
        <v>-120</v>
      </c>
      <c r="Q391" s="18" t="str">
        <f>TEXT(Table1323[[#This Row],[Date]],"DDD")</f>
        <v>Wed</v>
      </c>
    </row>
    <row r="392" spans="1:17" x14ac:dyDescent="0.25">
      <c r="A392" s="20">
        <v>45339</v>
      </c>
      <c r="B392" s="21">
        <v>0.51041666666666663</v>
      </c>
      <c r="C392" s="21" t="s">
        <v>11</v>
      </c>
      <c r="D392" s="18">
        <v>1</v>
      </c>
      <c r="E392" s="18">
        <v>3</v>
      </c>
      <c r="F392" s="22" t="s">
        <v>208</v>
      </c>
      <c r="G392" s="22" t="s">
        <v>24</v>
      </c>
      <c r="H392" s="23"/>
      <c r="I392" s="23" t="s">
        <v>454</v>
      </c>
      <c r="J392" s="18" t="s">
        <v>64</v>
      </c>
      <c r="K392" s="19">
        <v>100</v>
      </c>
      <c r="L392" s="18" t="str">
        <f>IF(Table1323[[#This Row],[Fin]]&lt;&gt;"1st","",Table1323[[#This Row],[Div]]*Table1323[[#This Row],[Lev Bet]])</f>
        <v/>
      </c>
      <c r="M392" s="18">
        <f>IF(Table1323[[#This Row],[Lev Ret]]="",Table1323[[#This Row],[Lev Bet]]*-1,L392-K392)</f>
        <v>-100</v>
      </c>
      <c r="N392" s="24">
        <v>150</v>
      </c>
      <c r="O392" s="24" t="str">
        <f>IF(Table1323[[#This Row],[Fin]]&lt;&gt;"1st","",Table1323[[#This Row],[Div]]*Table1323[[#This Row],[Nat Bet]])</f>
        <v/>
      </c>
      <c r="P392" s="24">
        <f>IF(Table1323[[#This Row],[Lev Ret]]="",Table1323[[#This Row],[Nat Bet]]*-1,O392-N392)</f>
        <v>-150</v>
      </c>
      <c r="Q392" s="18" t="str">
        <f>TEXT(Table1323[[#This Row],[Date]],"DDD")</f>
        <v>Sat</v>
      </c>
    </row>
    <row r="393" spans="1:17" x14ac:dyDescent="0.25">
      <c r="A393" s="20">
        <v>45339</v>
      </c>
      <c r="B393" s="21">
        <v>0.57986111111111105</v>
      </c>
      <c r="C393" s="21" t="s">
        <v>11</v>
      </c>
      <c r="D393" s="18">
        <v>4</v>
      </c>
      <c r="E393" s="18">
        <v>4</v>
      </c>
      <c r="F393" s="22" t="s">
        <v>451</v>
      </c>
      <c r="G393" s="22"/>
      <c r="H393" s="23"/>
      <c r="I393" s="23" t="s">
        <v>454</v>
      </c>
      <c r="J393" s="18" t="s">
        <v>64</v>
      </c>
      <c r="K393" s="19">
        <v>100</v>
      </c>
      <c r="L393" s="18" t="str">
        <f>IF(Table1323[[#This Row],[Fin]]&lt;&gt;"1st","",Table1323[[#This Row],[Div]]*Table1323[[#This Row],[Lev Bet]])</f>
        <v/>
      </c>
      <c r="M393" s="18">
        <f>IF(Table1323[[#This Row],[Lev Ret]]="",Table1323[[#This Row],[Lev Bet]]*-1,L393-K393)</f>
        <v>-100</v>
      </c>
      <c r="N393" s="24">
        <v>140</v>
      </c>
      <c r="O393" s="24" t="str">
        <f>IF(Table1323[[#This Row],[Fin]]&lt;&gt;"1st","",Table1323[[#This Row],[Div]]*Table1323[[#This Row],[Nat Bet]])</f>
        <v/>
      </c>
      <c r="P393" s="24">
        <f>IF(Table1323[[#This Row],[Lev Ret]]="",Table1323[[#This Row],[Nat Bet]]*-1,O393-N393)</f>
        <v>-140</v>
      </c>
      <c r="Q393" s="18" t="str">
        <f>TEXT(Table1323[[#This Row],[Date]],"DDD")</f>
        <v>Sat</v>
      </c>
    </row>
    <row r="394" spans="1:17" x14ac:dyDescent="0.25">
      <c r="A394" s="20">
        <v>45339</v>
      </c>
      <c r="B394" s="21">
        <v>0.59375</v>
      </c>
      <c r="C394" s="21" t="s">
        <v>14</v>
      </c>
      <c r="D394" s="18">
        <v>4</v>
      </c>
      <c r="E394" s="18">
        <v>8</v>
      </c>
      <c r="F394" s="22" t="s">
        <v>209</v>
      </c>
      <c r="G394" s="22" t="s">
        <v>22</v>
      </c>
      <c r="H394" s="23">
        <v>1.9</v>
      </c>
      <c r="I394" s="23" t="s">
        <v>454</v>
      </c>
      <c r="J394" s="18" t="s">
        <v>65</v>
      </c>
      <c r="K394" s="19">
        <v>100</v>
      </c>
      <c r="L394" s="18">
        <f>IF(Table1323[[#This Row],[Fin]]&lt;&gt;"1st","",Table1323[[#This Row],[Div]]*Table1323[[#This Row],[Lev Bet]])</f>
        <v>190</v>
      </c>
      <c r="M394" s="18">
        <f>IF(Table1323[[#This Row],[Lev Ret]]="",Table1323[[#This Row],[Lev Bet]]*-1,L394-K394)</f>
        <v>90</v>
      </c>
      <c r="N394" s="24">
        <v>140</v>
      </c>
      <c r="O394" s="24">
        <f>IF(Table1323[[#This Row],[Fin]]&lt;&gt;"1st","",Table1323[[#This Row],[Div]]*Table1323[[#This Row],[Nat Bet]])</f>
        <v>266</v>
      </c>
      <c r="P394" s="24">
        <f>IF(Table1323[[#This Row],[Lev Ret]]="",Table1323[[#This Row],[Nat Bet]]*-1,O394-N394)</f>
        <v>126</v>
      </c>
      <c r="Q394" s="18" t="str">
        <f>TEXT(Table1323[[#This Row],[Date]],"DDD")</f>
        <v>Sat</v>
      </c>
    </row>
    <row r="395" spans="1:17" x14ac:dyDescent="0.25">
      <c r="A395" s="20">
        <v>45339</v>
      </c>
      <c r="B395" s="21">
        <v>0.67708333333333337</v>
      </c>
      <c r="C395" s="21" t="s">
        <v>11</v>
      </c>
      <c r="D395" s="18">
        <v>8</v>
      </c>
      <c r="E395" s="18">
        <v>4</v>
      </c>
      <c r="F395" s="22" t="s">
        <v>210</v>
      </c>
      <c r="G395" s="22" t="s">
        <v>22</v>
      </c>
      <c r="H395" s="23">
        <v>1.85</v>
      </c>
      <c r="I395" s="23" t="s">
        <v>454</v>
      </c>
      <c r="J395" s="18" t="s">
        <v>64</v>
      </c>
      <c r="K395" s="19">
        <v>100</v>
      </c>
      <c r="L395" s="18">
        <f>IF(Table1323[[#This Row],[Fin]]&lt;&gt;"1st","",Table1323[[#This Row],[Div]]*Table1323[[#This Row],[Lev Bet]])</f>
        <v>185</v>
      </c>
      <c r="M395" s="18">
        <f>IF(Table1323[[#This Row],[Lev Ret]]="",Table1323[[#This Row],[Lev Bet]]*-1,L395-K395)</f>
        <v>85</v>
      </c>
      <c r="N395" s="24">
        <v>150</v>
      </c>
      <c r="O395" s="24">
        <f>IF(Table1323[[#This Row],[Fin]]&lt;&gt;"1st","",Table1323[[#This Row],[Div]]*Table1323[[#This Row],[Nat Bet]])</f>
        <v>277.5</v>
      </c>
      <c r="P395" s="24">
        <f>IF(Table1323[[#This Row],[Lev Ret]]="",Table1323[[#This Row],[Nat Bet]]*-1,O395-N395)</f>
        <v>127.5</v>
      </c>
      <c r="Q395" s="18" t="str">
        <f>TEXT(Table1323[[#This Row],[Date]],"DDD")</f>
        <v>Sat</v>
      </c>
    </row>
    <row r="396" spans="1:17" x14ac:dyDescent="0.25">
      <c r="A396" s="20">
        <v>45339</v>
      </c>
      <c r="B396" s="21">
        <v>0.74652777777777779</v>
      </c>
      <c r="C396" s="21" t="s">
        <v>14</v>
      </c>
      <c r="D396" s="18">
        <v>10</v>
      </c>
      <c r="E396" s="18">
        <v>9</v>
      </c>
      <c r="F396" s="22" t="s">
        <v>211</v>
      </c>
      <c r="G396" s="22" t="s">
        <v>22</v>
      </c>
      <c r="H396" s="23">
        <v>2.4</v>
      </c>
      <c r="I396" s="23" t="s">
        <v>454</v>
      </c>
      <c r="J396" s="18" t="s">
        <v>65</v>
      </c>
      <c r="K396" s="19">
        <v>100</v>
      </c>
      <c r="L396" s="18">
        <f>IF(Table1323[[#This Row],[Fin]]&lt;&gt;"1st","",Table1323[[#This Row],[Div]]*Table1323[[#This Row],[Lev Bet]])</f>
        <v>240</v>
      </c>
      <c r="M396" s="18">
        <f>IF(Table1323[[#This Row],[Lev Ret]]="",Table1323[[#This Row],[Lev Bet]]*-1,L396-K396)</f>
        <v>140</v>
      </c>
      <c r="N396" s="24">
        <v>140</v>
      </c>
      <c r="O396" s="24">
        <f>IF(Table1323[[#This Row],[Fin]]&lt;&gt;"1st","",Table1323[[#This Row],[Div]]*Table1323[[#This Row],[Nat Bet]])</f>
        <v>336</v>
      </c>
      <c r="P396" s="24">
        <f>IF(Table1323[[#This Row],[Lev Ret]]="",Table1323[[#This Row],[Nat Bet]]*-1,O396-N396)</f>
        <v>196</v>
      </c>
      <c r="Q396" s="18" t="str">
        <f>TEXT(Table1323[[#This Row],[Date]],"DDD")</f>
        <v>Sat</v>
      </c>
    </row>
    <row r="397" spans="1:17" x14ac:dyDescent="0.25">
      <c r="A397" s="20">
        <v>45343</v>
      </c>
      <c r="B397" s="21">
        <v>0.67708333333333337</v>
      </c>
      <c r="C397" s="21" t="s">
        <v>17</v>
      </c>
      <c r="D397" s="18">
        <v>2</v>
      </c>
      <c r="E397" s="18">
        <v>2</v>
      </c>
      <c r="F397" s="22" t="s">
        <v>212</v>
      </c>
      <c r="G397" s="22" t="s">
        <v>24</v>
      </c>
      <c r="H397" s="23"/>
      <c r="I397" s="23" t="s">
        <v>454</v>
      </c>
      <c r="J397" s="18" t="s">
        <v>64</v>
      </c>
      <c r="K397" s="19">
        <v>100</v>
      </c>
      <c r="L397" s="18" t="str">
        <f>IF(Table1323[[#This Row],[Fin]]&lt;&gt;"1st","",Table1323[[#This Row],[Div]]*Table1323[[#This Row],[Lev Bet]])</f>
        <v/>
      </c>
      <c r="M397" s="18">
        <f>IF(Table1323[[#This Row],[Lev Ret]]="",Table1323[[#This Row],[Lev Bet]]*-1,L397-K397)</f>
        <v>-100</v>
      </c>
      <c r="N397" s="24">
        <v>110</v>
      </c>
      <c r="O397" s="24" t="str">
        <f>IF(Table1323[[#This Row],[Fin]]&lt;&gt;"1st","",Table1323[[#This Row],[Div]]*Table1323[[#This Row],[Nat Bet]])</f>
        <v/>
      </c>
      <c r="P397" s="24">
        <f>IF(Table1323[[#This Row],[Lev Ret]]="",Table1323[[#This Row],[Nat Bet]]*-1,O397-N397)</f>
        <v>-110</v>
      </c>
      <c r="Q397" s="18" t="str">
        <f>TEXT(Table1323[[#This Row],[Date]],"DDD")</f>
        <v>Wed</v>
      </c>
    </row>
    <row r="398" spans="1:17" x14ac:dyDescent="0.25">
      <c r="A398" s="20">
        <v>45346</v>
      </c>
      <c r="B398" s="21">
        <v>0.51041666666666663</v>
      </c>
      <c r="C398" s="21" t="s">
        <v>69</v>
      </c>
      <c r="D398" s="18">
        <v>1</v>
      </c>
      <c r="E398" s="18">
        <v>7</v>
      </c>
      <c r="F398" s="22" t="s">
        <v>213</v>
      </c>
      <c r="G398" s="22"/>
      <c r="H398" s="23"/>
      <c r="I398" s="23" t="s">
        <v>454</v>
      </c>
      <c r="J398" s="18" t="s">
        <v>64</v>
      </c>
      <c r="K398" s="19">
        <v>100</v>
      </c>
      <c r="L398" s="18" t="str">
        <f>IF(Table1323[[#This Row],[Fin]]&lt;&gt;"1st","",Table1323[[#This Row],[Div]]*Table1323[[#This Row],[Lev Bet]])</f>
        <v/>
      </c>
      <c r="M398" s="18">
        <f>IF(Table1323[[#This Row],[Lev Ret]]="",Table1323[[#This Row],[Lev Bet]]*-1,L398-K398)</f>
        <v>-100</v>
      </c>
      <c r="N398" s="24">
        <v>140</v>
      </c>
      <c r="O398" s="24" t="str">
        <f>IF(Table1323[[#This Row],[Fin]]&lt;&gt;"1st","",Table1323[[#This Row],[Div]]*Table1323[[#This Row],[Nat Bet]])</f>
        <v/>
      </c>
      <c r="P398" s="24">
        <f>IF(Table1323[[#This Row],[Lev Ret]]="",Table1323[[#This Row],[Nat Bet]]*-1,O398-N398)</f>
        <v>-140</v>
      </c>
      <c r="Q398" s="18" t="str">
        <f>TEXT(Table1323[[#This Row],[Date]],"DDD")</f>
        <v>Sat</v>
      </c>
    </row>
    <row r="399" spans="1:17" x14ac:dyDescent="0.25">
      <c r="A399" s="20">
        <v>45346</v>
      </c>
      <c r="B399" s="21">
        <v>0.56944444444444442</v>
      </c>
      <c r="C399" s="21" t="s">
        <v>12</v>
      </c>
      <c r="D399" s="18">
        <v>3</v>
      </c>
      <c r="E399" s="18">
        <v>11</v>
      </c>
      <c r="F399" s="22" t="s">
        <v>214</v>
      </c>
      <c r="G399" s="22"/>
      <c r="H399" s="23"/>
      <c r="I399" s="23" t="s">
        <v>454</v>
      </c>
      <c r="J399" s="18" t="s">
        <v>65</v>
      </c>
      <c r="K399" s="19">
        <v>100</v>
      </c>
      <c r="L399" s="18" t="str">
        <f>IF(Table1323[[#This Row],[Fin]]&lt;&gt;"1st","",Table1323[[#This Row],[Div]]*Table1323[[#This Row],[Lev Bet]])</f>
        <v/>
      </c>
      <c r="M399" s="18">
        <f>IF(Table1323[[#This Row],[Lev Ret]]="",Table1323[[#This Row],[Lev Bet]]*-1,L399-K399)</f>
        <v>-100</v>
      </c>
      <c r="N399" s="24">
        <v>140</v>
      </c>
      <c r="O399" s="24" t="str">
        <f>IF(Table1323[[#This Row],[Fin]]&lt;&gt;"1st","",Table1323[[#This Row],[Div]]*Table1323[[#This Row],[Nat Bet]])</f>
        <v/>
      </c>
      <c r="P399" s="24">
        <f>IF(Table1323[[#This Row],[Lev Ret]]="",Table1323[[#This Row],[Nat Bet]]*-1,O399-N399)</f>
        <v>-140</v>
      </c>
      <c r="Q399" s="18" t="str">
        <f>TEXT(Table1323[[#This Row],[Date]],"DDD")</f>
        <v>Sat</v>
      </c>
    </row>
    <row r="400" spans="1:17" x14ac:dyDescent="0.25">
      <c r="A400" s="20">
        <v>45346</v>
      </c>
      <c r="B400" s="21">
        <v>0.65277777777777779</v>
      </c>
      <c r="C400" s="21" t="s">
        <v>69</v>
      </c>
      <c r="D400" s="18">
        <v>7</v>
      </c>
      <c r="E400" s="18">
        <v>1</v>
      </c>
      <c r="F400" s="22" t="s">
        <v>215</v>
      </c>
      <c r="G400" s="22" t="s">
        <v>22</v>
      </c>
      <c r="H400" s="23">
        <v>1.5</v>
      </c>
      <c r="I400" s="23" t="s">
        <v>454</v>
      </c>
      <c r="J400" s="18" t="s">
        <v>64</v>
      </c>
      <c r="K400" s="19">
        <v>100</v>
      </c>
      <c r="L400" s="18">
        <f>IF(Table1323[[#This Row],[Fin]]&lt;&gt;"1st","",Table1323[[#This Row],[Div]]*Table1323[[#This Row],[Lev Bet]])</f>
        <v>150</v>
      </c>
      <c r="M400" s="18">
        <f>IF(Table1323[[#This Row],[Lev Ret]]="",Table1323[[#This Row],[Lev Bet]]*-1,L400-K400)</f>
        <v>50</v>
      </c>
      <c r="N400" s="24">
        <v>150</v>
      </c>
      <c r="O400" s="24">
        <f>IF(Table1323[[#This Row],[Fin]]&lt;&gt;"1st","",Table1323[[#This Row],[Div]]*Table1323[[#This Row],[Nat Bet]])</f>
        <v>225</v>
      </c>
      <c r="P400" s="24">
        <f>IF(Table1323[[#This Row],[Lev Ret]]="",Table1323[[#This Row],[Nat Bet]]*-1,O400-N400)</f>
        <v>75</v>
      </c>
      <c r="Q400" s="18" t="str">
        <f>TEXT(Table1323[[#This Row],[Date]],"DDD")</f>
        <v>Sat</v>
      </c>
    </row>
    <row r="401" spans="1:17" x14ac:dyDescent="0.25">
      <c r="A401" s="20">
        <v>45346</v>
      </c>
      <c r="B401" s="21">
        <v>0.66666666666666663</v>
      </c>
      <c r="C401" s="21" t="s">
        <v>12</v>
      </c>
      <c r="D401" s="18">
        <v>7</v>
      </c>
      <c r="E401" s="18">
        <v>6</v>
      </c>
      <c r="F401" s="22" t="s">
        <v>216</v>
      </c>
      <c r="G401" s="22" t="s">
        <v>24</v>
      </c>
      <c r="H401" s="23"/>
      <c r="I401" s="23" t="s">
        <v>454</v>
      </c>
      <c r="J401" s="18" t="s">
        <v>65</v>
      </c>
      <c r="K401" s="19">
        <v>100</v>
      </c>
      <c r="L401" s="18" t="str">
        <f>IF(Table1323[[#This Row],[Fin]]&lt;&gt;"1st","",Table1323[[#This Row],[Div]]*Table1323[[#This Row],[Lev Bet]])</f>
        <v/>
      </c>
      <c r="M401" s="18">
        <f>IF(Table1323[[#This Row],[Lev Ret]]="",Table1323[[#This Row],[Lev Bet]]*-1,L401-K401)</f>
        <v>-100</v>
      </c>
      <c r="N401" s="24">
        <v>140</v>
      </c>
      <c r="O401" s="24" t="str">
        <f>IF(Table1323[[#This Row],[Fin]]&lt;&gt;"1st","",Table1323[[#This Row],[Div]]*Table1323[[#This Row],[Nat Bet]])</f>
        <v/>
      </c>
      <c r="P401" s="24">
        <f>IF(Table1323[[#This Row],[Lev Ret]]="",Table1323[[#This Row],[Nat Bet]]*-1,O401-N401)</f>
        <v>-140</v>
      </c>
      <c r="Q401" s="18" t="str">
        <f>TEXT(Table1323[[#This Row],[Date]],"DDD")</f>
        <v>Sat</v>
      </c>
    </row>
    <row r="402" spans="1:17" x14ac:dyDescent="0.25">
      <c r="A402" s="20">
        <v>45346</v>
      </c>
      <c r="B402" s="21">
        <v>0.72430555555555554</v>
      </c>
      <c r="C402" s="21" t="s">
        <v>10</v>
      </c>
      <c r="D402" s="18">
        <v>8</v>
      </c>
      <c r="E402" s="18">
        <v>10</v>
      </c>
      <c r="F402" s="22" t="s">
        <v>217</v>
      </c>
      <c r="G402" s="22" t="s">
        <v>24</v>
      </c>
      <c r="H402" s="23"/>
      <c r="I402" s="23" t="s">
        <v>454</v>
      </c>
      <c r="J402" s="18" t="s">
        <v>63</v>
      </c>
      <c r="K402" s="19">
        <v>100</v>
      </c>
      <c r="L402" s="18" t="str">
        <f>IF(Table1323[[#This Row],[Fin]]&lt;&gt;"1st","",Table1323[[#This Row],[Div]]*Table1323[[#This Row],[Lev Bet]])</f>
        <v/>
      </c>
      <c r="M402" s="18">
        <f>IF(Table1323[[#This Row],[Lev Ret]]="",Table1323[[#This Row],[Lev Bet]]*-1,L402-K402)</f>
        <v>-100</v>
      </c>
      <c r="N402" s="24">
        <v>140</v>
      </c>
      <c r="O402" s="24" t="str">
        <f>IF(Table1323[[#This Row],[Fin]]&lt;&gt;"1st","",Table1323[[#This Row],[Div]]*Table1323[[#This Row],[Nat Bet]])</f>
        <v/>
      </c>
      <c r="P402" s="24">
        <f>IF(Table1323[[#This Row],[Lev Ret]]="",Table1323[[#This Row],[Nat Bet]]*-1,O402-N402)</f>
        <v>-140</v>
      </c>
      <c r="Q402" s="18" t="str">
        <f>TEXT(Table1323[[#This Row],[Date]],"DDD")</f>
        <v>Sat</v>
      </c>
    </row>
    <row r="403" spans="1:17" x14ac:dyDescent="0.25">
      <c r="A403" s="20">
        <v>45346</v>
      </c>
      <c r="B403" s="21">
        <v>0.73263888888888884</v>
      </c>
      <c r="C403" s="21" t="s">
        <v>69</v>
      </c>
      <c r="D403" s="18">
        <v>10</v>
      </c>
      <c r="E403" s="18">
        <v>8</v>
      </c>
      <c r="F403" s="22" t="s">
        <v>218</v>
      </c>
      <c r="G403" s="22" t="s">
        <v>24</v>
      </c>
      <c r="H403" s="23"/>
      <c r="I403" s="23" t="s">
        <v>454</v>
      </c>
      <c r="J403" s="18" t="s">
        <v>64</v>
      </c>
      <c r="K403" s="19">
        <v>100</v>
      </c>
      <c r="L403" s="18" t="str">
        <f>IF(Table1323[[#This Row],[Fin]]&lt;&gt;"1st","",Table1323[[#This Row],[Div]]*Table1323[[#This Row],[Lev Bet]])</f>
        <v/>
      </c>
      <c r="M403" s="18">
        <f>IF(Table1323[[#This Row],[Lev Ret]]="",Table1323[[#This Row],[Lev Bet]]*-1,L403-K403)</f>
        <v>-100</v>
      </c>
      <c r="N403" s="24">
        <v>150</v>
      </c>
      <c r="O403" s="24" t="str">
        <f>IF(Table1323[[#This Row],[Fin]]&lt;&gt;"1st","",Table1323[[#This Row],[Div]]*Table1323[[#This Row],[Nat Bet]])</f>
        <v/>
      </c>
      <c r="P403" s="24">
        <f>IF(Table1323[[#This Row],[Lev Ret]]="",Table1323[[#This Row],[Nat Bet]]*-1,O403-N403)</f>
        <v>-150</v>
      </c>
      <c r="Q403" s="18" t="str">
        <f>TEXT(Table1323[[#This Row],[Date]],"DDD")</f>
        <v>Sat</v>
      </c>
    </row>
    <row r="404" spans="1:17" x14ac:dyDescent="0.25">
      <c r="A404" s="20">
        <v>45350</v>
      </c>
      <c r="B404" s="21">
        <v>0.5</v>
      </c>
      <c r="C404" s="21" t="s">
        <v>16</v>
      </c>
      <c r="D404" s="18">
        <v>4</v>
      </c>
      <c r="E404" s="18">
        <v>9</v>
      </c>
      <c r="F404" s="22" t="s">
        <v>452</v>
      </c>
      <c r="G404" s="22" t="s">
        <v>22</v>
      </c>
      <c r="H404" s="23">
        <v>3.2</v>
      </c>
      <c r="I404" s="23" t="s">
        <v>454</v>
      </c>
      <c r="J404" s="18" t="s">
        <v>64</v>
      </c>
      <c r="K404" s="19">
        <v>100</v>
      </c>
      <c r="L404" s="18">
        <f>IF(Table1323[[#This Row],[Fin]]&lt;&gt;"1st","",Table1323[[#This Row],[Div]]*Table1323[[#This Row],[Lev Bet]])</f>
        <v>320</v>
      </c>
      <c r="M404" s="18">
        <f>IF(Table1323[[#This Row],[Lev Ret]]="",Table1323[[#This Row],[Lev Bet]]*-1,L404-K404)</f>
        <v>220</v>
      </c>
      <c r="N404" s="24">
        <v>110</v>
      </c>
      <c r="O404" s="24">
        <f>IF(Table1323[[#This Row],[Fin]]&lt;&gt;"1st","",Table1323[[#This Row],[Div]]*Table1323[[#This Row],[Nat Bet]])</f>
        <v>352</v>
      </c>
      <c r="P404" s="24">
        <f>IF(Table1323[[#This Row],[Lev Ret]]="",Table1323[[#This Row],[Nat Bet]]*-1,O404-N404)</f>
        <v>242</v>
      </c>
      <c r="Q404" s="18" t="str">
        <f>TEXT(Table1323[[#This Row],[Date]],"DDD")</f>
        <v>Wed</v>
      </c>
    </row>
    <row r="405" spans="1:17" x14ac:dyDescent="0.25">
      <c r="A405" s="20">
        <v>45350</v>
      </c>
      <c r="B405" s="21">
        <v>0.54166666666666663</v>
      </c>
      <c r="C405" s="21" t="s">
        <v>16</v>
      </c>
      <c r="D405" s="18">
        <v>6</v>
      </c>
      <c r="E405" s="18">
        <v>7</v>
      </c>
      <c r="F405" s="22" t="s">
        <v>219</v>
      </c>
      <c r="G405" s="22" t="s">
        <v>23</v>
      </c>
      <c r="H405" s="23"/>
      <c r="I405" s="23" t="s">
        <v>454</v>
      </c>
      <c r="J405" s="18" t="s">
        <v>64</v>
      </c>
      <c r="K405" s="19">
        <v>100</v>
      </c>
      <c r="L405" s="18" t="str">
        <f>IF(Table1323[[#This Row],[Fin]]&lt;&gt;"1st","",Table1323[[#This Row],[Div]]*Table1323[[#This Row],[Lev Bet]])</f>
        <v/>
      </c>
      <c r="M405" s="18">
        <f>IF(Table1323[[#This Row],[Lev Ret]]="",Table1323[[#This Row],[Lev Bet]]*-1,L405-K405)</f>
        <v>-100</v>
      </c>
      <c r="N405" s="24">
        <v>100</v>
      </c>
      <c r="O405" s="24" t="str">
        <f>IF(Table1323[[#This Row],[Fin]]&lt;&gt;"1st","",Table1323[[#This Row],[Div]]*Table1323[[#This Row],[Nat Bet]])</f>
        <v/>
      </c>
      <c r="P405" s="24">
        <f>IF(Table1323[[#This Row],[Lev Ret]]="",Table1323[[#This Row],[Nat Bet]]*-1,O405-N405)</f>
        <v>-100</v>
      </c>
      <c r="Q405" s="18" t="str">
        <f>TEXT(Table1323[[#This Row],[Date]],"DDD")</f>
        <v>Wed</v>
      </c>
    </row>
    <row r="406" spans="1:17" x14ac:dyDescent="0.25">
      <c r="A406" s="20">
        <v>45350</v>
      </c>
      <c r="B406" s="21">
        <v>0.58333333333333337</v>
      </c>
      <c r="C406" s="21" t="s">
        <v>16</v>
      </c>
      <c r="D406" s="18">
        <v>8</v>
      </c>
      <c r="E406" s="18">
        <v>3</v>
      </c>
      <c r="F406" s="22" t="s">
        <v>220</v>
      </c>
      <c r="G406" s="22"/>
      <c r="H406" s="23"/>
      <c r="I406" s="23" t="s">
        <v>454</v>
      </c>
      <c r="J406" s="18" t="s">
        <v>64</v>
      </c>
      <c r="K406" s="19">
        <v>100</v>
      </c>
      <c r="L406" s="18" t="str">
        <f>IF(Table1323[[#This Row],[Fin]]&lt;&gt;"1st","",Table1323[[#This Row],[Div]]*Table1323[[#This Row],[Lev Bet]])</f>
        <v/>
      </c>
      <c r="M406" s="18">
        <f>IF(Table1323[[#This Row],[Lev Ret]]="",Table1323[[#This Row],[Lev Bet]]*-1,L406-K406)</f>
        <v>-100</v>
      </c>
      <c r="N406" s="24">
        <v>100</v>
      </c>
      <c r="O406" s="24" t="str">
        <f>IF(Table1323[[#This Row],[Fin]]&lt;&gt;"1st","",Table1323[[#This Row],[Div]]*Table1323[[#This Row],[Nat Bet]])</f>
        <v/>
      </c>
      <c r="P406" s="24">
        <f>IF(Table1323[[#This Row],[Lev Ret]]="",Table1323[[#This Row],[Nat Bet]]*-1,O406-N406)</f>
        <v>-100</v>
      </c>
      <c r="Q406" s="18" t="str">
        <f>TEXT(Table1323[[#This Row],[Date]],"DDD")</f>
        <v>Wed</v>
      </c>
    </row>
    <row r="407" spans="1:17" x14ac:dyDescent="0.25">
      <c r="A407" s="20">
        <v>45353</v>
      </c>
      <c r="B407" s="21">
        <v>0.53125</v>
      </c>
      <c r="C407" s="21" t="s">
        <v>11</v>
      </c>
      <c r="D407" s="18">
        <v>2</v>
      </c>
      <c r="E407" s="18">
        <v>7</v>
      </c>
      <c r="F407" s="22" t="s">
        <v>208</v>
      </c>
      <c r="G407" s="22" t="s">
        <v>22</v>
      </c>
      <c r="H407" s="23">
        <v>2.5</v>
      </c>
      <c r="I407" s="23" t="s">
        <v>455</v>
      </c>
      <c r="J407" s="18" t="s">
        <v>64</v>
      </c>
      <c r="K407" s="19">
        <v>100</v>
      </c>
      <c r="L407" s="18">
        <f>IF(Table1323[[#This Row],[Fin]]&lt;&gt;"1st","",Table1323[[#This Row],[Div]]*Table1323[[#This Row],[Lev Bet]])</f>
        <v>250</v>
      </c>
      <c r="M407" s="18">
        <f>IF(Table1323[[#This Row],[Lev Ret]]="",Table1323[[#This Row],[Lev Bet]]*-1,L407-K407)</f>
        <v>150</v>
      </c>
      <c r="N407" s="24">
        <v>150</v>
      </c>
      <c r="O407" s="24">
        <f>IF(Table1323[[#This Row],[Fin]]&lt;&gt;"1st","",Table1323[[#This Row],[Div]]*Table1323[[#This Row],[Nat Bet]])</f>
        <v>375</v>
      </c>
      <c r="P407" s="24">
        <f>IF(Table1323[[#This Row],[Lev Ret]]="",Table1323[[#This Row],[Nat Bet]]*-1,O407-N407)</f>
        <v>225</v>
      </c>
      <c r="Q407" s="18" t="str">
        <f>TEXT(Table1323[[#This Row],[Date]],"DDD")</f>
        <v>Sat</v>
      </c>
    </row>
    <row r="408" spans="1:17" x14ac:dyDescent="0.25">
      <c r="A408" s="20">
        <v>45353</v>
      </c>
      <c r="B408" s="21">
        <v>0.55555555555555558</v>
      </c>
      <c r="C408" s="21" t="s">
        <v>11</v>
      </c>
      <c r="D408" s="18">
        <v>3</v>
      </c>
      <c r="E408" s="18">
        <v>6</v>
      </c>
      <c r="F408" s="22" t="s">
        <v>221</v>
      </c>
      <c r="G408" s="22" t="s">
        <v>22</v>
      </c>
      <c r="H408" s="23">
        <v>5.5</v>
      </c>
      <c r="I408" s="23" t="s">
        <v>455</v>
      </c>
      <c r="J408" s="18" t="s">
        <v>64</v>
      </c>
      <c r="K408" s="19">
        <v>100</v>
      </c>
      <c r="L408" s="18">
        <f>IF(Table1323[[#This Row],[Fin]]&lt;&gt;"1st","",Table1323[[#This Row],[Div]]*Table1323[[#This Row],[Lev Bet]])</f>
        <v>550</v>
      </c>
      <c r="M408" s="18">
        <f>IF(Table1323[[#This Row],[Lev Ret]]="",Table1323[[#This Row],[Lev Bet]]*-1,L408-K408)</f>
        <v>450</v>
      </c>
      <c r="N408" s="24">
        <v>140</v>
      </c>
      <c r="O408" s="24">
        <f>IF(Table1323[[#This Row],[Fin]]&lt;&gt;"1st","",Table1323[[#This Row],[Div]]*Table1323[[#This Row],[Nat Bet]])</f>
        <v>770</v>
      </c>
      <c r="P408" s="24">
        <f>IF(Table1323[[#This Row],[Lev Ret]]="",Table1323[[#This Row],[Nat Bet]]*-1,O408-N408)</f>
        <v>630</v>
      </c>
      <c r="Q408" s="18" t="str">
        <f>TEXT(Table1323[[#This Row],[Date]],"DDD")</f>
        <v>Sat</v>
      </c>
    </row>
    <row r="409" spans="1:17" x14ac:dyDescent="0.25">
      <c r="A409" s="20">
        <v>45353</v>
      </c>
      <c r="B409" s="21">
        <v>0.62847222222222221</v>
      </c>
      <c r="C409" s="21" t="s">
        <v>11</v>
      </c>
      <c r="D409" s="18">
        <v>6</v>
      </c>
      <c r="E409" s="18">
        <v>6</v>
      </c>
      <c r="F409" s="22" t="s">
        <v>222</v>
      </c>
      <c r="G409" s="22" t="s">
        <v>22</v>
      </c>
      <c r="H409" s="23">
        <v>1.6</v>
      </c>
      <c r="I409" s="23" t="s">
        <v>455</v>
      </c>
      <c r="J409" s="18" t="s">
        <v>64</v>
      </c>
      <c r="K409" s="19">
        <v>100</v>
      </c>
      <c r="L409" s="18">
        <f>IF(Table1323[[#This Row],[Fin]]&lt;&gt;"1st","",Table1323[[#This Row],[Div]]*Table1323[[#This Row],[Lev Bet]])</f>
        <v>160</v>
      </c>
      <c r="M409" s="18">
        <f>IF(Table1323[[#This Row],[Lev Ret]]="",Table1323[[#This Row],[Lev Bet]]*-1,L409-K409)</f>
        <v>60</v>
      </c>
      <c r="N409" s="24">
        <v>140</v>
      </c>
      <c r="O409" s="24">
        <f>IF(Table1323[[#This Row],[Fin]]&lt;&gt;"1st","",Table1323[[#This Row],[Div]]*Table1323[[#This Row],[Nat Bet]])</f>
        <v>224</v>
      </c>
      <c r="P409" s="24">
        <f>IF(Table1323[[#This Row],[Lev Ret]]="",Table1323[[#This Row],[Nat Bet]]*-1,O409-N409)</f>
        <v>84</v>
      </c>
      <c r="Q409" s="18" t="str">
        <f>TEXT(Table1323[[#This Row],[Date]],"DDD")</f>
        <v>Sat</v>
      </c>
    </row>
    <row r="410" spans="1:17" x14ac:dyDescent="0.25">
      <c r="A410" s="20">
        <v>45353</v>
      </c>
      <c r="B410" s="21">
        <v>0.71875</v>
      </c>
      <c r="C410" s="21" t="s">
        <v>14</v>
      </c>
      <c r="D410" s="18">
        <v>9</v>
      </c>
      <c r="E410" s="18">
        <v>6</v>
      </c>
      <c r="F410" s="22" t="s">
        <v>223</v>
      </c>
      <c r="G410" s="22"/>
      <c r="H410" s="23"/>
      <c r="I410" s="23" t="s">
        <v>455</v>
      </c>
      <c r="J410" s="18" t="s">
        <v>65</v>
      </c>
      <c r="K410" s="19">
        <v>100</v>
      </c>
      <c r="L410" s="18" t="str">
        <f>IF(Table1323[[#This Row],[Fin]]&lt;&gt;"1st","",Table1323[[#This Row],[Div]]*Table1323[[#This Row],[Lev Bet]])</f>
        <v/>
      </c>
      <c r="M410" s="18">
        <f>IF(Table1323[[#This Row],[Lev Ret]]="",Table1323[[#This Row],[Lev Bet]]*-1,L410-K410)</f>
        <v>-100</v>
      </c>
      <c r="N410" s="24">
        <v>140</v>
      </c>
      <c r="O410" s="24" t="str">
        <f>IF(Table1323[[#This Row],[Fin]]&lt;&gt;"1st","",Table1323[[#This Row],[Div]]*Table1323[[#This Row],[Nat Bet]])</f>
        <v/>
      </c>
      <c r="P410" s="24">
        <f>IF(Table1323[[#This Row],[Lev Ret]]="",Table1323[[#This Row],[Nat Bet]]*-1,O410-N410)</f>
        <v>-140</v>
      </c>
      <c r="Q410" s="18" t="str">
        <f>TEXT(Table1323[[#This Row],[Date]],"DDD")</f>
        <v>Sat</v>
      </c>
    </row>
    <row r="411" spans="1:17" x14ac:dyDescent="0.25">
      <c r="A411" s="20">
        <v>45357</v>
      </c>
      <c r="B411" s="21">
        <v>0.62847222222222221</v>
      </c>
      <c r="C411" s="21" t="s">
        <v>16</v>
      </c>
      <c r="D411" s="18">
        <v>1</v>
      </c>
      <c r="E411" s="18">
        <v>2</v>
      </c>
      <c r="F411" s="22" t="s">
        <v>212</v>
      </c>
      <c r="G411" s="22" t="s">
        <v>22</v>
      </c>
      <c r="H411" s="23">
        <v>3.4</v>
      </c>
      <c r="I411" s="23" t="s">
        <v>455</v>
      </c>
      <c r="J411" s="18" t="s">
        <v>64</v>
      </c>
      <c r="K411" s="19">
        <v>100</v>
      </c>
      <c r="L411" s="18">
        <f>IF(Table1323[[#This Row],[Fin]]&lt;&gt;"1st","",Table1323[[#This Row],[Div]]*Table1323[[#This Row],[Lev Bet]])</f>
        <v>340</v>
      </c>
      <c r="M411" s="18">
        <f>IF(Table1323[[#This Row],[Lev Ret]]="",Table1323[[#This Row],[Lev Bet]]*-1,L411-K411)</f>
        <v>240</v>
      </c>
      <c r="N411" s="24">
        <v>150</v>
      </c>
      <c r="O411" s="24">
        <f>IF(Table1323[[#This Row],[Fin]]&lt;&gt;"1st","",Table1323[[#This Row],[Div]]*Table1323[[#This Row],[Nat Bet]])</f>
        <v>510</v>
      </c>
      <c r="P411" s="24">
        <f>IF(Table1323[[#This Row],[Lev Ret]]="",Table1323[[#This Row],[Nat Bet]]*-1,O411-N411)</f>
        <v>360</v>
      </c>
      <c r="Q411" s="18" t="str">
        <f>TEXT(Table1323[[#This Row],[Date]],"DDD")</f>
        <v>Wed</v>
      </c>
    </row>
    <row r="412" spans="1:17" x14ac:dyDescent="0.25">
      <c r="A412" s="20">
        <v>45357</v>
      </c>
      <c r="B412" s="21">
        <v>0.68263888888888891</v>
      </c>
      <c r="C412" s="21" t="s">
        <v>10</v>
      </c>
      <c r="D412" s="18">
        <v>6</v>
      </c>
      <c r="E412" s="18">
        <v>8</v>
      </c>
      <c r="F412" s="22" t="s">
        <v>224</v>
      </c>
      <c r="G412" s="22"/>
      <c r="H412" s="23"/>
      <c r="I412" s="23" t="s">
        <v>455</v>
      </c>
      <c r="J412" s="18" t="s">
        <v>63</v>
      </c>
      <c r="K412" s="19">
        <v>100</v>
      </c>
      <c r="L412" s="18" t="str">
        <f>IF(Table1323[[#This Row],[Fin]]&lt;&gt;"1st","",Table1323[[#This Row],[Div]]*Table1323[[#This Row],[Lev Bet]])</f>
        <v/>
      </c>
      <c r="M412" s="18">
        <f>IF(Table1323[[#This Row],[Lev Ret]]="",Table1323[[#This Row],[Lev Bet]]*-1,L412-K412)</f>
        <v>-100</v>
      </c>
      <c r="N412" s="24">
        <v>100</v>
      </c>
      <c r="O412" s="24" t="str">
        <f>IF(Table1323[[#This Row],[Fin]]&lt;&gt;"1st","",Table1323[[#This Row],[Div]]*Table1323[[#This Row],[Nat Bet]])</f>
        <v/>
      </c>
      <c r="P412" s="24">
        <f>IF(Table1323[[#This Row],[Lev Ret]]="",Table1323[[#This Row],[Nat Bet]]*-1,O412-N412)</f>
        <v>-100</v>
      </c>
      <c r="Q412" s="18" t="str">
        <f>TEXT(Table1323[[#This Row],[Date]],"DDD")</f>
        <v>Wed</v>
      </c>
    </row>
    <row r="413" spans="1:17" x14ac:dyDescent="0.25">
      <c r="A413" s="20">
        <v>45360</v>
      </c>
      <c r="B413" s="21">
        <v>0.60416666666666663</v>
      </c>
      <c r="C413" s="21" t="s">
        <v>11</v>
      </c>
      <c r="D413" s="18">
        <v>8</v>
      </c>
      <c r="E413" s="18">
        <v>5</v>
      </c>
      <c r="F413" s="22" t="s">
        <v>218</v>
      </c>
      <c r="G413" s="22" t="s">
        <v>24</v>
      </c>
      <c r="H413" s="23"/>
      <c r="I413" s="23" t="s">
        <v>455</v>
      </c>
      <c r="J413" s="18" t="s">
        <v>64</v>
      </c>
      <c r="K413" s="19">
        <v>100</v>
      </c>
      <c r="L413" s="18" t="str">
        <f>IF(Table1323[[#This Row],[Fin]]&lt;&gt;"1st","",Table1323[[#This Row],[Div]]*Table1323[[#This Row],[Lev Bet]])</f>
        <v/>
      </c>
      <c r="M413" s="18">
        <f>IF(Table1323[[#This Row],[Lev Ret]]="",Table1323[[#This Row],[Lev Bet]]*-1,L413-K413)</f>
        <v>-100</v>
      </c>
      <c r="N413" s="24">
        <v>140</v>
      </c>
      <c r="O413" s="24" t="str">
        <f>IF(Table1323[[#This Row],[Fin]]&lt;&gt;"1st","",Table1323[[#This Row],[Div]]*Table1323[[#This Row],[Nat Bet]])</f>
        <v/>
      </c>
      <c r="P413" s="24">
        <f>IF(Table1323[[#This Row],[Lev Ret]]="",Table1323[[#This Row],[Nat Bet]]*-1,O413-N413)</f>
        <v>-140</v>
      </c>
      <c r="Q413" s="18" t="str">
        <f>TEXT(Table1323[[#This Row],[Date]],"DDD")</f>
        <v>Sat</v>
      </c>
    </row>
    <row r="414" spans="1:17" x14ac:dyDescent="0.25">
      <c r="A414" s="20">
        <v>45364</v>
      </c>
      <c r="B414" s="21">
        <v>0.67013888888888884</v>
      </c>
      <c r="C414" s="21" t="s">
        <v>19</v>
      </c>
      <c r="D414" s="18">
        <v>5</v>
      </c>
      <c r="E414" s="18">
        <v>4</v>
      </c>
      <c r="F414" s="22" t="s">
        <v>225</v>
      </c>
      <c r="G414" s="22" t="s">
        <v>22</v>
      </c>
      <c r="H414" s="23">
        <v>4.2</v>
      </c>
      <c r="I414" s="23" t="s">
        <v>455</v>
      </c>
      <c r="J414" s="18" t="s">
        <v>65</v>
      </c>
      <c r="K414" s="19">
        <v>100</v>
      </c>
      <c r="L414" s="18">
        <f>IF(Table1323[[#This Row],[Fin]]&lt;&gt;"1st","",Table1323[[#This Row],[Div]]*Table1323[[#This Row],[Lev Bet]])</f>
        <v>420</v>
      </c>
      <c r="M414" s="18">
        <f>IF(Table1323[[#This Row],[Lev Ret]]="",Table1323[[#This Row],[Lev Bet]]*-1,L414-K414)</f>
        <v>320</v>
      </c>
      <c r="N414" s="24">
        <v>100</v>
      </c>
      <c r="O414" s="24">
        <f>IF(Table1323[[#This Row],[Fin]]&lt;&gt;"1st","",Table1323[[#This Row],[Div]]*Table1323[[#This Row],[Nat Bet]])</f>
        <v>420</v>
      </c>
      <c r="P414" s="24">
        <f>IF(Table1323[[#This Row],[Lev Ret]]="",Table1323[[#This Row],[Nat Bet]]*-1,O414-N414)</f>
        <v>320</v>
      </c>
      <c r="Q414" s="18" t="str">
        <f>TEXT(Table1323[[#This Row],[Date]],"DDD")</f>
        <v>Wed</v>
      </c>
    </row>
    <row r="415" spans="1:17" x14ac:dyDescent="0.25">
      <c r="A415" s="20">
        <v>45364</v>
      </c>
      <c r="B415" s="21">
        <v>0.79166666666666663</v>
      </c>
      <c r="C415" s="21" t="s">
        <v>226</v>
      </c>
      <c r="D415" s="18">
        <v>8</v>
      </c>
      <c r="E415" s="18">
        <v>8</v>
      </c>
      <c r="F415" s="22" t="s">
        <v>227</v>
      </c>
      <c r="G415" s="22" t="s">
        <v>23</v>
      </c>
      <c r="H415" s="23"/>
      <c r="I415" s="23" t="s">
        <v>455</v>
      </c>
      <c r="J415" s="18" t="s">
        <v>64</v>
      </c>
      <c r="K415" s="19">
        <v>100</v>
      </c>
      <c r="L415" s="18" t="str">
        <f>IF(Table1323[[#This Row],[Fin]]&lt;&gt;"1st","",Table1323[[#This Row],[Div]]*Table1323[[#This Row],[Lev Bet]])</f>
        <v/>
      </c>
      <c r="M415" s="18">
        <f>IF(Table1323[[#This Row],[Lev Ret]]="",Table1323[[#This Row],[Lev Bet]]*-1,L415-K415)</f>
        <v>-100</v>
      </c>
      <c r="N415" s="24">
        <v>150</v>
      </c>
      <c r="O415" s="24" t="str">
        <f>IF(Table1323[[#This Row],[Fin]]&lt;&gt;"1st","",Table1323[[#This Row],[Div]]*Table1323[[#This Row],[Nat Bet]])</f>
        <v/>
      </c>
      <c r="P415" s="24">
        <f>IF(Table1323[[#This Row],[Lev Ret]]="",Table1323[[#This Row],[Nat Bet]]*-1,O415-N415)</f>
        <v>-150</v>
      </c>
      <c r="Q415" s="18" t="str">
        <f>TEXT(Table1323[[#This Row],[Date]],"DDD")</f>
        <v>Wed</v>
      </c>
    </row>
    <row r="416" spans="1:17" x14ac:dyDescent="0.25">
      <c r="A416" s="20">
        <v>45367</v>
      </c>
      <c r="B416" s="21">
        <v>0.52083333333333337</v>
      </c>
      <c r="C416" s="21" t="s">
        <v>12</v>
      </c>
      <c r="D416" s="18">
        <v>1</v>
      </c>
      <c r="E416" s="18">
        <v>13</v>
      </c>
      <c r="F416" s="22" t="s">
        <v>228</v>
      </c>
      <c r="G416" s="22"/>
      <c r="H416" s="23"/>
      <c r="I416" s="23" t="s">
        <v>455</v>
      </c>
      <c r="J416" s="18" t="s">
        <v>65</v>
      </c>
      <c r="K416" s="19">
        <v>100</v>
      </c>
      <c r="L416" s="18" t="str">
        <f>IF(Table1323[[#This Row],[Fin]]&lt;&gt;"1st","",Table1323[[#This Row],[Div]]*Table1323[[#This Row],[Lev Bet]])</f>
        <v/>
      </c>
      <c r="M416" s="18">
        <f>IF(Table1323[[#This Row],[Lev Ret]]="",Table1323[[#This Row],[Lev Bet]]*-1,L416-K416)</f>
        <v>-100</v>
      </c>
      <c r="N416" s="24">
        <v>140</v>
      </c>
      <c r="O416" s="24" t="str">
        <f>IF(Table1323[[#This Row],[Fin]]&lt;&gt;"1st","",Table1323[[#This Row],[Div]]*Table1323[[#This Row],[Nat Bet]])</f>
        <v/>
      </c>
      <c r="P416" s="24">
        <f>IF(Table1323[[#This Row],[Lev Ret]]="",Table1323[[#This Row],[Nat Bet]]*-1,O416-N416)</f>
        <v>-140</v>
      </c>
      <c r="Q416" s="18" t="str">
        <f>TEXT(Table1323[[#This Row],[Date]],"DDD")</f>
        <v>Sat</v>
      </c>
    </row>
    <row r="417" spans="1:17" x14ac:dyDescent="0.25">
      <c r="A417" s="20">
        <v>45367</v>
      </c>
      <c r="B417" s="21">
        <v>0.74652777777777779</v>
      </c>
      <c r="C417" s="21" t="s">
        <v>12</v>
      </c>
      <c r="D417" s="18">
        <v>10</v>
      </c>
      <c r="E417" s="18">
        <v>6</v>
      </c>
      <c r="F417" s="22" t="s">
        <v>209</v>
      </c>
      <c r="G417" s="22" t="s">
        <v>22</v>
      </c>
      <c r="H417" s="23">
        <v>4.8</v>
      </c>
      <c r="I417" s="23" t="s">
        <v>455</v>
      </c>
      <c r="J417" s="18" t="s">
        <v>65</v>
      </c>
      <c r="K417" s="19">
        <v>100</v>
      </c>
      <c r="L417" s="18">
        <f>IF(Table1323[[#This Row],[Fin]]&lt;&gt;"1st","",Table1323[[#This Row],[Div]]*Table1323[[#This Row],[Lev Bet]])</f>
        <v>480</v>
      </c>
      <c r="M417" s="18">
        <f>IF(Table1323[[#This Row],[Lev Ret]]="",Table1323[[#This Row],[Lev Bet]]*-1,L417-K417)</f>
        <v>380</v>
      </c>
      <c r="N417" s="24">
        <v>140</v>
      </c>
      <c r="O417" s="24">
        <f>IF(Table1323[[#This Row],[Fin]]&lt;&gt;"1st","",Table1323[[#This Row],[Div]]*Table1323[[#This Row],[Nat Bet]])</f>
        <v>672</v>
      </c>
      <c r="P417" s="24">
        <f>IF(Table1323[[#This Row],[Lev Ret]]="",Table1323[[#This Row],[Nat Bet]]*-1,O417-N417)</f>
        <v>532</v>
      </c>
      <c r="Q417" s="18" t="str">
        <f>TEXT(Table1323[[#This Row],[Date]],"DDD")</f>
        <v>Sat</v>
      </c>
    </row>
    <row r="418" spans="1:17" x14ac:dyDescent="0.25">
      <c r="A418" s="20">
        <v>45374</v>
      </c>
      <c r="B418" s="21">
        <v>0.59375</v>
      </c>
      <c r="C418" s="21" t="s">
        <v>94</v>
      </c>
      <c r="D418" s="18">
        <v>5</v>
      </c>
      <c r="E418" s="18">
        <v>2</v>
      </c>
      <c r="F418" s="22" t="s">
        <v>229</v>
      </c>
      <c r="G418" s="22"/>
      <c r="H418" s="23"/>
      <c r="I418" s="23" t="s">
        <v>455</v>
      </c>
      <c r="J418" s="18" t="s">
        <v>64</v>
      </c>
      <c r="K418" s="19">
        <v>100</v>
      </c>
      <c r="L418" s="18" t="str">
        <f>IF(Table1323[[#This Row],[Fin]]&lt;&gt;"1st","",Table1323[[#This Row],[Div]]*Table1323[[#This Row],[Lev Bet]])</f>
        <v/>
      </c>
      <c r="M418" s="18">
        <f>IF(Table1323[[#This Row],[Lev Ret]]="",Table1323[[#This Row],[Lev Bet]]*-1,L418-K418)</f>
        <v>-100</v>
      </c>
      <c r="N418" s="24">
        <v>150</v>
      </c>
      <c r="O418" s="24" t="str">
        <f>IF(Table1323[[#This Row],[Fin]]&lt;&gt;"1st","",Table1323[[#This Row],[Div]]*Table1323[[#This Row],[Nat Bet]])</f>
        <v/>
      </c>
      <c r="P418" s="24">
        <f>IF(Table1323[[#This Row],[Lev Ret]]="",Table1323[[#This Row],[Nat Bet]]*-1,O418-N418)</f>
        <v>-150</v>
      </c>
      <c r="Q418" s="18" t="str">
        <f>TEXT(Table1323[[#This Row],[Date]],"DDD")</f>
        <v>Sat</v>
      </c>
    </row>
    <row r="419" spans="1:17" x14ac:dyDescent="0.25">
      <c r="A419" s="20">
        <v>45378</v>
      </c>
      <c r="B419" s="21">
        <v>0.67013888888888884</v>
      </c>
      <c r="C419" s="21" t="s">
        <v>19</v>
      </c>
      <c r="D419" s="18">
        <v>5</v>
      </c>
      <c r="E419" s="18">
        <v>5</v>
      </c>
      <c r="F419" s="22" t="s">
        <v>230</v>
      </c>
      <c r="G419" s="22" t="s">
        <v>22</v>
      </c>
      <c r="H419" s="23">
        <v>3.8</v>
      </c>
      <c r="I419" s="23" t="s">
        <v>455</v>
      </c>
      <c r="J419" s="18" t="s">
        <v>65</v>
      </c>
      <c r="K419" s="19">
        <v>100</v>
      </c>
      <c r="L419" s="18">
        <f>IF(Table1323[[#This Row],[Fin]]&lt;&gt;"1st","",Table1323[[#This Row],[Div]]*Table1323[[#This Row],[Lev Bet]])</f>
        <v>380</v>
      </c>
      <c r="M419" s="18">
        <f>IF(Table1323[[#This Row],[Lev Ret]]="",Table1323[[#This Row],[Lev Bet]]*-1,L419-K419)</f>
        <v>280</v>
      </c>
      <c r="N419" s="24">
        <v>100</v>
      </c>
      <c r="O419" s="24">
        <f>IF(Table1323[[#This Row],[Fin]]&lt;&gt;"1st","",Table1323[[#This Row],[Div]]*Table1323[[#This Row],[Nat Bet]])</f>
        <v>380</v>
      </c>
      <c r="P419" s="24">
        <f>IF(Table1323[[#This Row],[Lev Ret]]="",Table1323[[#This Row],[Nat Bet]]*-1,O419-N419)</f>
        <v>280</v>
      </c>
      <c r="Q419" s="18" t="str">
        <f>TEXT(Table1323[[#This Row],[Date]],"DDD")</f>
        <v>Wed</v>
      </c>
    </row>
    <row r="420" spans="1:17" x14ac:dyDescent="0.25">
      <c r="A420" s="20">
        <v>45378</v>
      </c>
      <c r="B420" s="21">
        <v>0.74305555555555558</v>
      </c>
      <c r="C420" s="21" t="s">
        <v>19</v>
      </c>
      <c r="D420" s="18">
        <v>8</v>
      </c>
      <c r="E420" s="18">
        <v>3</v>
      </c>
      <c r="F420" s="22" t="s">
        <v>231</v>
      </c>
      <c r="G420" s="22" t="s">
        <v>22</v>
      </c>
      <c r="H420" s="23">
        <v>1.8</v>
      </c>
      <c r="I420" s="23" t="s">
        <v>455</v>
      </c>
      <c r="J420" s="18" t="s">
        <v>65</v>
      </c>
      <c r="K420" s="19">
        <v>100</v>
      </c>
      <c r="L420" s="18">
        <f>IF(Table1323[[#This Row],[Fin]]&lt;&gt;"1st","",Table1323[[#This Row],[Div]]*Table1323[[#This Row],[Lev Bet]])</f>
        <v>180</v>
      </c>
      <c r="M420" s="18">
        <f>IF(Table1323[[#This Row],[Lev Ret]]="",Table1323[[#This Row],[Lev Bet]]*-1,L420-K420)</f>
        <v>80</v>
      </c>
      <c r="N420" s="24">
        <v>100</v>
      </c>
      <c r="O420" s="24">
        <f>IF(Table1323[[#This Row],[Fin]]&lt;&gt;"1st","",Table1323[[#This Row],[Div]]*Table1323[[#This Row],[Nat Bet]])</f>
        <v>180</v>
      </c>
      <c r="P420" s="24">
        <f>IF(Table1323[[#This Row],[Lev Ret]]="",Table1323[[#This Row],[Nat Bet]]*-1,O420-N420)</f>
        <v>80</v>
      </c>
      <c r="Q420" s="18" t="str">
        <f>TEXT(Table1323[[#This Row],[Date]],"DDD")</f>
        <v>Wed</v>
      </c>
    </row>
    <row r="421" spans="1:17" x14ac:dyDescent="0.25">
      <c r="A421" s="20">
        <v>45381</v>
      </c>
      <c r="B421" s="21">
        <v>0.54513888888888884</v>
      </c>
      <c r="C421" s="21" t="s">
        <v>12</v>
      </c>
      <c r="D421" s="18">
        <v>2</v>
      </c>
      <c r="E421" s="18">
        <v>2</v>
      </c>
      <c r="F421" s="22" t="s">
        <v>232</v>
      </c>
      <c r="G421" s="22" t="s">
        <v>22</v>
      </c>
      <c r="H421" s="23">
        <v>3.9</v>
      </c>
      <c r="I421" s="23" t="s">
        <v>455</v>
      </c>
      <c r="J421" s="18" t="s">
        <v>65</v>
      </c>
      <c r="K421" s="19">
        <v>100</v>
      </c>
      <c r="L421" s="18">
        <f>IF(Table1323[[#This Row],[Fin]]&lt;&gt;"1st","",Table1323[[#This Row],[Div]]*Table1323[[#This Row],[Lev Bet]])</f>
        <v>390</v>
      </c>
      <c r="M421" s="18">
        <f>IF(Table1323[[#This Row],[Lev Ret]]="",Table1323[[#This Row],[Lev Bet]]*-1,L421-K421)</f>
        <v>290</v>
      </c>
      <c r="N421" s="24">
        <v>140</v>
      </c>
      <c r="O421" s="24">
        <f>IF(Table1323[[#This Row],[Fin]]&lt;&gt;"1st","",Table1323[[#This Row],[Div]]*Table1323[[#This Row],[Nat Bet]])</f>
        <v>546</v>
      </c>
      <c r="P421" s="24">
        <f>IF(Table1323[[#This Row],[Lev Ret]]="",Table1323[[#This Row],[Nat Bet]]*-1,O421-N421)</f>
        <v>406</v>
      </c>
      <c r="Q421" s="18" t="str">
        <f>TEXT(Table1323[[#This Row],[Date]],"DDD")</f>
        <v>Sat</v>
      </c>
    </row>
    <row r="422" spans="1:17" x14ac:dyDescent="0.25">
      <c r="A422" s="20">
        <v>45395</v>
      </c>
      <c r="B422" s="21">
        <v>0.54861111111111116</v>
      </c>
      <c r="C422" s="21" t="s">
        <v>236</v>
      </c>
      <c r="D422" s="18">
        <v>3</v>
      </c>
      <c r="E422" s="18">
        <v>5</v>
      </c>
      <c r="F422" s="22" t="s">
        <v>239</v>
      </c>
      <c r="G422" s="22" t="s">
        <v>23</v>
      </c>
      <c r="H422" s="23"/>
      <c r="I422" s="23" t="s">
        <v>455</v>
      </c>
      <c r="J422" s="18" t="s">
        <v>64</v>
      </c>
      <c r="K422" s="19">
        <v>100</v>
      </c>
      <c r="L422" s="18" t="str">
        <f>IF(Table1323[[#This Row],[Fin]]&lt;&gt;"1st","",Table1323[[#This Row],[Div]]*Table1323[[#This Row],[Lev Bet]])</f>
        <v/>
      </c>
      <c r="M422" s="18">
        <f>IF(Table1323[[#This Row],[Lev Ret]]="",Table1323[[#This Row],[Lev Bet]]*-1,L422-K422)</f>
        <v>-100</v>
      </c>
      <c r="N422" s="24">
        <v>100</v>
      </c>
      <c r="O422" s="24" t="str">
        <f>IF(Table1323[[#This Row],[Fin]]&lt;&gt;"1st","",Table1323[[#This Row],[Div]]*Table1323[[#This Row],[Nat Bet]])</f>
        <v/>
      </c>
      <c r="P422" s="24">
        <f>IF(Table1323[[#This Row],[Lev Ret]]="",Table1323[[#This Row],[Nat Bet]]*-1,O422-N422)</f>
        <v>-100</v>
      </c>
      <c r="Q422" s="18" t="str">
        <f>TEXT(Table1323[[#This Row],[Date]],"DDD")</f>
        <v>Sat</v>
      </c>
    </row>
    <row r="423" spans="1:17" x14ac:dyDescent="0.25">
      <c r="A423" s="20">
        <v>45395</v>
      </c>
      <c r="B423" s="21">
        <v>0.6166666666666667</v>
      </c>
      <c r="C423" s="21" t="s">
        <v>10</v>
      </c>
      <c r="D423" s="18">
        <v>6</v>
      </c>
      <c r="E423" s="18">
        <v>12</v>
      </c>
      <c r="F423" s="22" t="s">
        <v>240</v>
      </c>
      <c r="G423" s="22" t="s">
        <v>23</v>
      </c>
      <c r="H423" s="23"/>
      <c r="I423" s="23" t="s">
        <v>455</v>
      </c>
      <c r="J423" s="18" t="s">
        <v>63</v>
      </c>
      <c r="K423" s="19">
        <v>100</v>
      </c>
      <c r="L423" s="18" t="str">
        <f>IF(Table1323[[#This Row],[Fin]]&lt;&gt;"1st","",Table1323[[#This Row],[Div]]*Table1323[[#This Row],[Lev Bet]])</f>
        <v/>
      </c>
      <c r="M423" s="18">
        <f>IF(Table1323[[#This Row],[Lev Ret]]="",Table1323[[#This Row],[Lev Bet]]*-1,L423-K423)</f>
        <v>-100</v>
      </c>
      <c r="N423" s="24">
        <v>100</v>
      </c>
      <c r="O423" s="24" t="str">
        <f>IF(Table1323[[#This Row],[Fin]]&lt;&gt;"1st","",Table1323[[#This Row],[Div]]*Table1323[[#This Row],[Nat Bet]])</f>
        <v/>
      </c>
      <c r="P423" s="24">
        <f>IF(Table1323[[#This Row],[Lev Ret]]="",Table1323[[#This Row],[Nat Bet]]*-1,O423-N423)</f>
        <v>-100</v>
      </c>
      <c r="Q423" s="18" t="str">
        <f>TEXT(Table1323[[#This Row],[Date]],"DDD")</f>
        <v>Sat</v>
      </c>
    </row>
    <row r="424" spans="1:17" x14ac:dyDescent="0.25">
      <c r="A424" s="20">
        <v>45395</v>
      </c>
      <c r="B424" s="21">
        <v>0.67152777777777772</v>
      </c>
      <c r="C424" s="21" t="s">
        <v>10</v>
      </c>
      <c r="D424" s="18">
        <v>8</v>
      </c>
      <c r="E424" s="18">
        <v>8</v>
      </c>
      <c r="F424" s="22" t="s">
        <v>241</v>
      </c>
      <c r="G424" s="22"/>
      <c r="H424" s="23"/>
      <c r="I424" s="23" t="s">
        <v>455</v>
      </c>
      <c r="J424" s="18" t="s">
        <v>63</v>
      </c>
      <c r="K424" s="19">
        <v>100</v>
      </c>
      <c r="L424" s="18" t="str">
        <f>IF(Table1323[[#This Row],[Fin]]&lt;&gt;"1st","",Table1323[[#This Row],[Div]]*Table1323[[#This Row],[Lev Bet]])</f>
        <v/>
      </c>
      <c r="M424" s="18">
        <f>IF(Table1323[[#This Row],[Lev Ret]]="",Table1323[[#This Row],[Lev Bet]]*-1,L424-K424)</f>
        <v>-100</v>
      </c>
      <c r="N424" s="24">
        <v>100</v>
      </c>
      <c r="O424" s="24" t="str">
        <f>IF(Table1323[[#This Row],[Fin]]&lt;&gt;"1st","",Table1323[[#This Row],[Div]]*Table1323[[#This Row],[Nat Bet]])</f>
        <v/>
      </c>
      <c r="P424" s="24">
        <f>IF(Table1323[[#This Row],[Lev Ret]]="",Table1323[[#This Row],[Nat Bet]]*-1,O424-N424)</f>
        <v>-100</v>
      </c>
      <c r="Q424" s="18" t="str">
        <f>TEXT(Table1323[[#This Row],[Date]],"DDD")</f>
        <v>Sat</v>
      </c>
    </row>
    <row r="425" spans="1:17" x14ac:dyDescent="0.25">
      <c r="A425" s="20">
        <v>45395</v>
      </c>
      <c r="B425" s="21">
        <v>0.70138888888888884</v>
      </c>
      <c r="C425" s="21" t="s">
        <v>236</v>
      </c>
      <c r="D425" s="18">
        <v>9</v>
      </c>
      <c r="E425" s="18">
        <v>16</v>
      </c>
      <c r="F425" s="22" t="s">
        <v>242</v>
      </c>
      <c r="G425" s="22"/>
      <c r="H425" s="23"/>
      <c r="I425" s="23" t="s">
        <v>455</v>
      </c>
      <c r="J425" s="18" t="s">
        <v>64</v>
      </c>
      <c r="K425" s="19">
        <v>100</v>
      </c>
      <c r="L425" s="18" t="str">
        <f>IF(Table1323[[#This Row],[Fin]]&lt;&gt;"1st","",Table1323[[#This Row],[Div]]*Table1323[[#This Row],[Lev Bet]])</f>
        <v/>
      </c>
      <c r="M425" s="18">
        <f>IF(Table1323[[#This Row],[Lev Ret]]="",Table1323[[#This Row],[Lev Bet]]*-1,L425-K425)</f>
        <v>-100</v>
      </c>
      <c r="N425" s="24">
        <v>120</v>
      </c>
      <c r="O425" s="24" t="str">
        <f>IF(Table1323[[#This Row],[Fin]]&lt;&gt;"1st","",Table1323[[#This Row],[Div]]*Table1323[[#This Row],[Nat Bet]])</f>
        <v/>
      </c>
      <c r="P425" s="24">
        <f>IF(Table1323[[#This Row],[Lev Ret]]="",Table1323[[#This Row],[Nat Bet]]*-1,O425-N425)</f>
        <v>-120</v>
      </c>
      <c r="Q425" s="18" t="str">
        <f>TEXT(Table1323[[#This Row],[Date]],"DDD")</f>
        <v>Sat</v>
      </c>
    </row>
    <row r="426" spans="1:17" x14ac:dyDescent="0.25">
      <c r="A426" s="20">
        <v>45395</v>
      </c>
      <c r="B426" s="21">
        <v>0.71527777777777779</v>
      </c>
      <c r="C426" s="21" t="s">
        <v>14</v>
      </c>
      <c r="D426" s="18">
        <v>10</v>
      </c>
      <c r="E426" s="18">
        <v>4</v>
      </c>
      <c r="F426" s="22" t="s">
        <v>243</v>
      </c>
      <c r="G426" s="22"/>
      <c r="H426" s="23"/>
      <c r="I426" s="23" t="s">
        <v>455</v>
      </c>
      <c r="J426" s="18" t="s">
        <v>65</v>
      </c>
      <c r="K426" s="19">
        <v>100</v>
      </c>
      <c r="L426" s="18" t="str">
        <f>IF(Table1323[[#This Row],[Fin]]&lt;&gt;"1st","",Table1323[[#This Row],[Div]]*Table1323[[#This Row],[Lev Bet]])</f>
        <v/>
      </c>
      <c r="M426" s="18">
        <f>IF(Table1323[[#This Row],[Lev Ret]]="",Table1323[[#This Row],[Lev Bet]]*-1,L426-K426)</f>
        <v>-100</v>
      </c>
      <c r="N426" s="24">
        <v>120</v>
      </c>
      <c r="O426" s="24" t="str">
        <f>IF(Table1323[[#This Row],[Fin]]&lt;&gt;"1st","",Table1323[[#This Row],[Div]]*Table1323[[#This Row],[Nat Bet]])</f>
        <v/>
      </c>
      <c r="P426" s="24">
        <f>IF(Table1323[[#This Row],[Lev Ret]]="",Table1323[[#This Row],[Nat Bet]]*-1,O426-N426)</f>
        <v>-120</v>
      </c>
      <c r="Q426" s="18" t="str">
        <f>TEXT(Table1323[[#This Row],[Date]],"DDD")</f>
        <v>Sat</v>
      </c>
    </row>
    <row r="427" spans="1:17" x14ac:dyDescent="0.25">
      <c r="A427" s="20">
        <v>45399</v>
      </c>
      <c r="B427" s="21">
        <v>0.63194444444444442</v>
      </c>
      <c r="C427" s="21" t="s">
        <v>18</v>
      </c>
      <c r="D427" s="18">
        <v>5</v>
      </c>
      <c r="E427" s="18">
        <v>10</v>
      </c>
      <c r="F427" s="22" t="s">
        <v>207</v>
      </c>
      <c r="G427" s="22" t="s">
        <v>23</v>
      </c>
      <c r="H427" s="23"/>
      <c r="I427" s="23" t="s">
        <v>455</v>
      </c>
      <c r="J427" s="18" t="s">
        <v>65</v>
      </c>
      <c r="K427" s="19">
        <v>100</v>
      </c>
      <c r="L427" s="18" t="str">
        <f>IF(Table1323[[#This Row],[Fin]]&lt;&gt;"1st","",Table1323[[#This Row],[Div]]*Table1323[[#This Row],[Lev Bet]])</f>
        <v/>
      </c>
      <c r="M427" s="18">
        <f>IF(Table1323[[#This Row],[Lev Ret]]="",Table1323[[#This Row],[Lev Bet]]*-1,L427-K427)</f>
        <v>-100</v>
      </c>
      <c r="N427" s="24">
        <v>100</v>
      </c>
      <c r="O427" s="24" t="str">
        <f>IF(Table1323[[#This Row],[Fin]]&lt;&gt;"1st","",Table1323[[#This Row],[Div]]*Table1323[[#This Row],[Nat Bet]])</f>
        <v/>
      </c>
      <c r="P427" s="24">
        <f>IF(Table1323[[#This Row],[Lev Ret]]="",Table1323[[#This Row],[Nat Bet]]*-1,O427-N427)</f>
        <v>-100</v>
      </c>
      <c r="Q427" s="18" t="str">
        <f>TEXT(Table1323[[#This Row],[Date]],"DDD")</f>
        <v>Wed</v>
      </c>
    </row>
    <row r="428" spans="1:17" x14ac:dyDescent="0.25">
      <c r="A428" s="20">
        <v>45399</v>
      </c>
      <c r="B428" s="21">
        <v>0.65625</v>
      </c>
      <c r="C428" s="21" t="s">
        <v>18</v>
      </c>
      <c r="D428" s="18">
        <v>6</v>
      </c>
      <c r="E428" s="18">
        <v>1</v>
      </c>
      <c r="F428" s="22" t="s">
        <v>233</v>
      </c>
      <c r="G428" s="22" t="s">
        <v>23</v>
      </c>
      <c r="H428" s="23"/>
      <c r="I428" s="23" t="s">
        <v>455</v>
      </c>
      <c r="J428" s="18" t="s">
        <v>65</v>
      </c>
      <c r="K428" s="19">
        <v>100</v>
      </c>
      <c r="L428" s="18" t="str">
        <f>IF(Table1323[[#This Row],[Fin]]&lt;&gt;"1st","",Table1323[[#This Row],[Div]]*Table1323[[#This Row],[Lev Bet]])</f>
        <v/>
      </c>
      <c r="M428" s="18">
        <f>IF(Table1323[[#This Row],[Lev Ret]]="",Table1323[[#This Row],[Lev Bet]]*-1,L428-K428)</f>
        <v>-100</v>
      </c>
      <c r="N428" s="24">
        <v>100</v>
      </c>
      <c r="O428" s="24" t="str">
        <f>IF(Table1323[[#This Row],[Fin]]&lt;&gt;"1st","",Table1323[[#This Row],[Div]]*Table1323[[#This Row],[Nat Bet]])</f>
        <v/>
      </c>
      <c r="P428" s="24">
        <f>IF(Table1323[[#This Row],[Lev Ret]]="",Table1323[[#This Row],[Nat Bet]]*-1,O428-N428)</f>
        <v>-100</v>
      </c>
      <c r="Q428" s="18" t="str">
        <f>TEXT(Table1323[[#This Row],[Date]],"DDD")</f>
        <v>Wed</v>
      </c>
    </row>
    <row r="429" spans="1:17" x14ac:dyDescent="0.25">
      <c r="A429" s="20">
        <v>45402</v>
      </c>
      <c r="B429" s="21">
        <v>0.57638888888888884</v>
      </c>
      <c r="C429" s="21" t="s">
        <v>14</v>
      </c>
      <c r="D429" s="18">
        <v>5</v>
      </c>
      <c r="E429" s="18">
        <v>7</v>
      </c>
      <c r="F429" s="22" t="s">
        <v>244</v>
      </c>
      <c r="G429" s="22"/>
      <c r="H429" s="23"/>
      <c r="I429" s="23" t="s">
        <v>455</v>
      </c>
      <c r="J429" s="18" t="s">
        <v>65</v>
      </c>
      <c r="K429" s="19">
        <v>100</v>
      </c>
      <c r="L429" s="18" t="str">
        <f>IF(Table1323[[#This Row],[Fin]]&lt;&gt;"1st","",Table1323[[#This Row],[Div]]*Table1323[[#This Row],[Lev Bet]])</f>
        <v/>
      </c>
      <c r="M429" s="18">
        <f>IF(Table1323[[#This Row],[Lev Ret]]="",Table1323[[#This Row],[Lev Bet]]*-1,L429-K429)</f>
        <v>-100</v>
      </c>
      <c r="N429" s="24">
        <v>140</v>
      </c>
      <c r="O429" s="24" t="str">
        <f>IF(Table1323[[#This Row],[Fin]]&lt;&gt;"1st","",Table1323[[#This Row],[Div]]*Table1323[[#This Row],[Nat Bet]])</f>
        <v/>
      </c>
      <c r="P429" s="24">
        <f>IF(Table1323[[#This Row],[Lev Ret]]="",Table1323[[#This Row],[Nat Bet]]*-1,O429-N429)</f>
        <v>-140</v>
      </c>
      <c r="Q429" s="18" t="str">
        <f>TEXT(Table1323[[#This Row],[Date]],"DDD")</f>
        <v>Sat</v>
      </c>
    </row>
    <row r="430" spans="1:17" x14ac:dyDescent="0.25">
      <c r="A430" s="20">
        <v>45402</v>
      </c>
      <c r="B430" s="21">
        <v>0.71527777777777779</v>
      </c>
      <c r="C430" s="21" t="s">
        <v>35</v>
      </c>
      <c r="D430" s="18">
        <v>10</v>
      </c>
      <c r="E430" s="18">
        <v>4</v>
      </c>
      <c r="F430" s="22" t="s">
        <v>235</v>
      </c>
      <c r="G430" s="22"/>
      <c r="H430" s="23"/>
      <c r="I430" s="23" t="s">
        <v>455</v>
      </c>
      <c r="J430" s="18" t="s">
        <v>64</v>
      </c>
      <c r="K430" s="19">
        <v>100</v>
      </c>
      <c r="L430" s="18" t="str">
        <f>IF(Table1323[[#This Row],[Fin]]&lt;&gt;"1st","",Table1323[[#This Row],[Div]]*Table1323[[#This Row],[Lev Bet]])</f>
        <v/>
      </c>
      <c r="M430" s="18">
        <f>IF(Table1323[[#This Row],[Lev Ret]]="",Table1323[[#This Row],[Lev Bet]]*-1,L430-K430)</f>
        <v>-100</v>
      </c>
      <c r="N430" s="24">
        <v>150</v>
      </c>
      <c r="O430" s="24" t="str">
        <f>IF(Table1323[[#This Row],[Fin]]&lt;&gt;"1st","",Table1323[[#This Row],[Div]]*Table1323[[#This Row],[Nat Bet]])</f>
        <v/>
      </c>
      <c r="P430" s="24">
        <f>IF(Table1323[[#This Row],[Lev Ret]]="",Table1323[[#This Row],[Nat Bet]]*-1,O430-N430)</f>
        <v>-150</v>
      </c>
      <c r="Q430" s="18" t="str">
        <f>TEXT(Table1323[[#This Row],[Date]],"DDD")</f>
        <v>Sat</v>
      </c>
    </row>
    <row r="431" spans="1:17" x14ac:dyDescent="0.25">
      <c r="A431" s="20">
        <v>45409</v>
      </c>
      <c r="B431" s="21">
        <v>0.58680555555555558</v>
      </c>
      <c r="C431" s="21" t="s">
        <v>69</v>
      </c>
      <c r="D431" s="18">
        <v>5</v>
      </c>
      <c r="E431" s="18">
        <v>4</v>
      </c>
      <c r="F431" s="22" t="s">
        <v>245</v>
      </c>
      <c r="G431" s="22" t="s">
        <v>22</v>
      </c>
      <c r="H431" s="23">
        <v>2.7</v>
      </c>
      <c r="I431" s="23" t="s">
        <v>455</v>
      </c>
      <c r="J431" s="18" t="s">
        <v>64</v>
      </c>
      <c r="K431" s="19">
        <v>100</v>
      </c>
      <c r="L431" s="18">
        <f>IF(Table1323[[#This Row],[Fin]]&lt;&gt;"1st","",Table1323[[#This Row],[Div]]*Table1323[[#This Row],[Lev Bet]])</f>
        <v>270</v>
      </c>
      <c r="M431" s="18">
        <f>IF(Table1323[[#This Row],[Lev Ret]]="",Table1323[[#This Row],[Lev Bet]]*-1,L431-K431)</f>
        <v>170</v>
      </c>
      <c r="N431" s="24">
        <v>140</v>
      </c>
      <c r="O431" s="24">
        <f>IF(Table1323[[#This Row],[Fin]]&lt;&gt;"1st","",Table1323[[#This Row],[Div]]*Table1323[[#This Row],[Nat Bet]])</f>
        <v>378</v>
      </c>
      <c r="P431" s="24">
        <f>IF(Table1323[[#This Row],[Lev Ret]]="",Table1323[[#This Row],[Nat Bet]]*-1,O431-N431)</f>
        <v>238</v>
      </c>
      <c r="Q431" s="18" t="str">
        <f>TEXT(Table1323[[#This Row],[Date]],"DDD")</f>
        <v>Sat</v>
      </c>
    </row>
    <row r="432" spans="1:17" x14ac:dyDescent="0.25">
      <c r="A432" s="20">
        <v>45409</v>
      </c>
      <c r="B432" s="21">
        <v>0.625</v>
      </c>
      <c r="C432" s="21" t="s">
        <v>12</v>
      </c>
      <c r="D432" s="18">
        <v>7</v>
      </c>
      <c r="E432" s="18">
        <v>15</v>
      </c>
      <c r="F432" s="22" t="s">
        <v>246</v>
      </c>
      <c r="G432" s="22" t="s">
        <v>23</v>
      </c>
      <c r="H432" s="23"/>
      <c r="I432" s="23" t="s">
        <v>455</v>
      </c>
      <c r="J432" s="18" t="s">
        <v>65</v>
      </c>
      <c r="K432" s="19">
        <v>100</v>
      </c>
      <c r="L432" s="18" t="str">
        <f>IF(Table1323[[#This Row],[Fin]]&lt;&gt;"1st","",Table1323[[#This Row],[Div]]*Table1323[[#This Row],[Lev Bet]])</f>
        <v/>
      </c>
      <c r="M432" s="18">
        <f>IF(Table1323[[#This Row],[Lev Ret]]="",Table1323[[#This Row],[Lev Bet]]*-1,L432-K432)</f>
        <v>-100</v>
      </c>
      <c r="N432" s="24">
        <v>140</v>
      </c>
      <c r="O432" s="24" t="str">
        <f>IF(Table1323[[#This Row],[Fin]]&lt;&gt;"1st","",Table1323[[#This Row],[Div]]*Table1323[[#This Row],[Nat Bet]])</f>
        <v/>
      </c>
      <c r="P432" s="24">
        <f>IF(Table1323[[#This Row],[Lev Ret]]="",Table1323[[#This Row],[Nat Bet]]*-1,O432-N432)</f>
        <v>-140</v>
      </c>
      <c r="Q432" s="18" t="str">
        <f>TEXT(Table1323[[#This Row],[Date]],"DDD")</f>
        <v>Sat</v>
      </c>
    </row>
    <row r="433" spans="1:17" x14ac:dyDescent="0.25">
      <c r="A433" s="20">
        <v>45409</v>
      </c>
      <c r="B433" s="21">
        <v>0.64930555555555558</v>
      </c>
      <c r="C433" s="21" t="s">
        <v>12</v>
      </c>
      <c r="D433" s="18">
        <v>8</v>
      </c>
      <c r="E433" s="18">
        <v>10</v>
      </c>
      <c r="F433" s="22" t="s">
        <v>247</v>
      </c>
      <c r="G433" s="22" t="s">
        <v>24</v>
      </c>
      <c r="H433" s="23"/>
      <c r="I433" s="23" t="s">
        <v>455</v>
      </c>
      <c r="J433" s="18" t="s">
        <v>65</v>
      </c>
      <c r="K433" s="19">
        <v>100</v>
      </c>
      <c r="L433" s="18" t="str">
        <f>IF(Table1323[[#This Row],[Fin]]&lt;&gt;"1st","",Table1323[[#This Row],[Div]]*Table1323[[#This Row],[Lev Bet]])</f>
        <v/>
      </c>
      <c r="M433" s="18">
        <f>IF(Table1323[[#This Row],[Lev Ret]]="",Table1323[[#This Row],[Lev Bet]]*-1,L433-K433)</f>
        <v>-100</v>
      </c>
      <c r="N433" s="24">
        <v>140</v>
      </c>
      <c r="O433" s="24" t="str">
        <f>IF(Table1323[[#This Row],[Fin]]&lt;&gt;"1st","",Table1323[[#This Row],[Div]]*Table1323[[#This Row],[Nat Bet]])</f>
        <v/>
      </c>
      <c r="P433" s="24">
        <f>IF(Table1323[[#This Row],[Lev Ret]]="",Table1323[[#This Row],[Nat Bet]]*-1,O433-N433)</f>
        <v>-140</v>
      </c>
      <c r="Q433" s="18" t="str">
        <f>TEXT(Table1323[[#This Row],[Date]],"DDD")</f>
        <v>Sat</v>
      </c>
    </row>
    <row r="434" spans="1:17" x14ac:dyDescent="0.25">
      <c r="A434" s="20">
        <v>45409</v>
      </c>
      <c r="B434" s="21">
        <v>0.70138888888888884</v>
      </c>
      <c r="C434" s="21" t="s">
        <v>12</v>
      </c>
      <c r="D434" s="18">
        <v>10</v>
      </c>
      <c r="E434" s="18">
        <v>12</v>
      </c>
      <c r="F434" s="22" t="s">
        <v>234</v>
      </c>
      <c r="G434" s="22" t="s">
        <v>23</v>
      </c>
      <c r="H434" s="23"/>
      <c r="I434" s="23" t="s">
        <v>455</v>
      </c>
      <c r="J434" s="18" t="s">
        <v>65</v>
      </c>
      <c r="K434" s="19">
        <v>100</v>
      </c>
      <c r="L434" s="18" t="str">
        <f>IF(Table1323[[#This Row],[Fin]]&lt;&gt;"1st","",Table1323[[#This Row],[Div]]*Table1323[[#This Row],[Lev Bet]])</f>
        <v/>
      </c>
      <c r="M434" s="18">
        <f>IF(Table1323[[#This Row],[Lev Ret]]="",Table1323[[#This Row],[Lev Bet]]*-1,L434-K434)</f>
        <v>-100</v>
      </c>
      <c r="N434" s="24">
        <v>140</v>
      </c>
      <c r="O434" s="24" t="str">
        <f>IF(Table1323[[#This Row],[Fin]]&lt;&gt;"1st","",Table1323[[#This Row],[Div]]*Table1323[[#This Row],[Nat Bet]])</f>
        <v/>
      </c>
      <c r="P434" s="24">
        <f>IF(Table1323[[#This Row],[Lev Ret]]="",Table1323[[#This Row],[Nat Bet]]*-1,O434-N434)</f>
        <v>-140</v>
      </c>
      <c r="Q434" s="18" t="str">
        <f>TEXT(Table1323[[#This Row],[Date]],"DDD")</f>
        <v>Sat</v>
      </c>
    </row>
    <row r="435" spans="1:17" x14ac:dyDescent="0.25">
      <c r="A435" s="20">
        <v>45416</v>
      </c>
      <c r="B435" s="21">
        <v>0.56944444444444442</v>
      </c>
      <c r="C435" s="21" t="s">
        <v>237</v>
      </c>
      <c r="D435" s="18">
        <v>5</v>
      </c>
      <c r="E435" s="18">
        <v>13</v>
      </c>
      <c r="F435" s="22" t="s">
        <v>248</v>
      </c>
      <c r="G435" s="22"/>
      <c r="H435" s="23"/>
      <c r="I435" s="23" t="s">
        <v>455</v>
      </c>
      <c r="J435" s="18" t="s">
        <v>65</v>
      </c>
      <c r="K435" s="19">
        <v>100</v>
      </c>
      <c r="L435" s="18" t="str">
        <f>IF(Table1323[[#This Row],[Fin]]&lt;&gt;"1st","",Table1323[[#This Row],[Div]]*Table1323[[#This Row],[Lev Bet]])</f>
        <v/>
      </c>
      <c r="M435" s="18">
        <f>IF(Table1323[[#This Row],[Lev Ret]]="",Table1323[[#This Row],[Lev Bet]]*-1,L435-K435)</f>
        <v>-100</v>
      </c>
      <c r="N435" s="24">
        <v>140</v>
      </c>
      <c r="O435" s="24" t="str">
        <f>IF(Table1323[[#This Row],[Fin]]&lt;&gt;"1st","",Table1323[[#This Row],[Div]]*Table1323[[#This Row],[Nat Bet]])</f>
        <v/>
      </c>
      <c r="P435" s="24">
        <f>IF(Table1323[[#This Row],[Lev Ret]]="",Table1323[[#This Row],[Nat Bet]]*-1,O435-N435)</f>
        <v>-140</v>
      </c>
      <c r="Q435" s="18" t="str">
        <f>TEXT(Table1323[[#This Row],[Date]],"DDD")</f>
        <v>Sat</v>
      </c>
    </row>
    <row r="436" spans="1:17" x14ac:dyDescent="0.25">
      <c r="A436" s="20">
        <v>45416</v>
      </c>
      <c r="B436" s="21">
        <v>0.62847222222222221</v>
      </c>
      <c r="C436" s="21" t="s">
        <v>69</v>
      </c>
      <c r="D436" s="18">
        <v>7</v>
      </c>
      <c r="E436" s="18">
        <v>9</v>
      </c>
      <c r="F436" s="22" t="s">
        <v>235</v>
      </c>
      <c r="G436" s="22" t="s">
        <v>22</v>
      </c>
      <c r="H436" s="23">
        <v>5</v>
      </c>
      <c r="I436" s="23" t="s">
        <v>455</v>
      </c>
      <c r="J436" s="18" t="s">
        <v>64</v>
      </c>
      <c r="K436" s="19">
        <v>100</v>
      </c>
      <c r="L436" s="18">
        <f>IF(Table1323[[#This Row],[Fin]]&lt;&gt;"1st","",Table1323[[#This Row],[Div]]*Table1323[[#This Row],[Lev Bet]])</f>
        <v>500</v>
      </c>
      <c r="M436" s="18">
        <f>IF(Table1323[[#This Row],[Lev Ret]]="",Table1323[[#This Row],[Lev Bet]]*-1,L436-K436)</f>
        <v>400</v>
      </c>
      <c r="N436" s="24">
        <v>150</v>
      </c>
      <c r="O436" s="24">
        <f>IF(Table1323[[#This Row],[Fin]]&lt;&gt;"1st","",Table1323[[#This Row],[Div]]*Table1323[[#This Row],[Nat Bet]])</f>
        <v>750</v>
      </c>
      <c r="P436" s="24">
        <f>IF(Table1323[[#This Row],[Lev Ret]]="",Table1323[[#This Row],[Nat Bet]]*-1,O436-N436)</f>
        <v>600</v>
      </c>
      <c r="Q436" s="18" t="str">
        <f>TEXT(Table1323[[#This Row],[Date]],"DDD")</f>
        <v>Sat</v>
      </c>
    </row>
    <row r="437" spans="1:17" x14ac:dyDescent="0.25">
      <c r="A437" s="20">
        <v>45420</v>
      </c>
      <c r="B437" s="21">
        <v>0.69305555555555554</v>
      </c>
      <c r="C437" s="21" t="s">
        <v>13</v>
      </c>
      <c r="D437" s="18">
        <v>9</v>
      </c>
      <c r="E437" s="18">
        <v>9</v>
      </c>
      <c r="F437" s="22" t="s">
        <v>249</v>
      </c>
      <c r="G437" s="22" t="s">
        <v>22</v>
      </c>
      <c r="H437" s="23">
        <v>2.2000000000000002</v>
      </c>
      <c r="I437" s="23" t="s">
        <v>455</v>
      </c>
      <c r="J437" s="18" t="s">
        <v>63</v>
      </c>
      <c r="K437" s="19">
        <v>100</v>
      </c>
      <c r="L437" s="18">
        <f>IF(Table1323[[#This Row],[Fin]]&lt;&gt;"1st","",Table1323[[#This Row],[Div]]*Table1323[[#This Row],[Lev Bet]])</f>
        <v>220.00000000000003</v>
      </c>
      <c r="M437" s="18">
        <f>IF(Table1323[[#This Row],[Lev Ret]]="",Table1323[[#This Row],[Lev Bet]]*-1,L437-K437)</f>
        <v>120.00000000000003</v>
      </c>
      <c r="N437" s="24">
        <v>120</v>
      </c>
      <c r="O437" s="24">
        <f>IF(Table1323[[#This Row],[Fin]]&lt;&gt;"1st","",Table1323[[#This Row],[Div]]*Table1323[[#This Row],[Nat Bet]])</f>
        <v>264</v>
      </c>
      <c r="P437" s="24">
        <f>IF(Table1323[[#This Row],[Lev Ret]]="",Table1323[[#This Row],[Nat Bet]]*-1,O437-N437)</f>
        <v>144</v>
      </c>
      <c r="Q437" s="18" t="str">
        <f>TEXT(Table1323[[#This Row],[Date]],"DDD")</f>
        <v>Wed</v>
      </c>
    </row>
    <row r="438" spans="1:17" x14ac:dyDescent="0.25">
      <c r="A438" s="20">
        <v>45423</v>
      </c>
      <c r="B438" s="21">
        <v>0.67708333333333337</v>
      </c>
      <c r="C438" s="21" t="s">
        <v>69</v>
      </c>
      <c r="D438" s="18">
        <v>9</v>
      </c>
      <c r="E438" s="18">
        <v>6</v>
      </c>
      <c r="F438" s="22" t="s">
        <v>250</v>
      </c>
      <c r="G438" s="22"/>
      <c r="H438" s="23"/>
      <c r="I438" s="23" t="s">
        <v>455</v>
      </c>
      <c r="J438" s="18" t="s">
        <v>64</v>
      </c>
      <c r="K438" s="19">
        <v>100</v>
      </c>
      <c r="L438" s="18" t="str">
        <f>IF(Table1323[[#This Row],[Fin]]&lt;&gt;"1st","",Table1323[[#This Row],[Div]]*Table1323[[#This Row],[Lev Bet]])</f>
        <v/>
      </c>
      <c r="M438" s="18">
        <f>IF(Table1323[[#This Row],[Lev Ret]]="",Table1323[[#This Row],[Lev Bet]]*-1,L438-K438)</f>
        <v>-100</v>
      </c>
      <c r="N438" s="24">
        <v>150</v>
      </c>
      <c r="O438" s="24" t="str">
        <f>IF(Table1323[[#This Row],[Fin]]&lt;&gt;"1st","",Table1323[[#This Row],[Div]]*Table1323[[#This Row],[Nat Bet]])</f>
        <v/>
      </c>
      <c r="P438" s="24">
        <f>IF(Table1323[[#This Row],[Lev Ret]]="",Table1323[[#This Row],[Nat Bet]]*-1,O438-N438)</f>
        <v>-150</v>
      </c>
      <c r="Q438" s="18" t="str">
        <f>TEXT(Table1323[[#This Row],[Date]],"DDD")</f>
        <v>Sat</v>
      </c>
    </row>
    <row r="439" spans="1:17" x14ac:dyDescent="0.25">
      <c r="A439" s="20">
        <v>45427</v>
      </c>
      <c r="B439" s="21">
        <v>0.61458333333333337</v>
      </c>
      <c r="C439" s="21" t="s">
        <v>16</v>
      </c>
      <c r="D439" s="18">
        <v>5</v>
      </c>
      <c r="E439" s="18">
        <v>3</v>
      </c>
      <c r="F439" s="22" t="s">
        <v>251</v>
      </c>
      <c r="G439" s="22" t="s">
        <v>24</v>
      </c>
      <c r="H439" s="23"/>
      <c r="I439" s="23" t="s">
        <v>455</v>
      </c>
      <c r="J439" s="18" t="s">
        <v>64</v>
      </c>
      <c r="K439" s="19">
        <v>100</v>
      </c>
      <c r="L439" s="18" t="str">
        <f>IF(Table1323[[#This Row],[Fin]]&lt;&gt;"1st","",Table1323[[#This Row],[Div]]*Table1323[[#This Row],[Lev Bet]])</f>
        <v/>
      </c>
      <c r="M439" s="18">
        <f>IF(Table1323[[#This Row],[Lev Ret]]="",Table1323[[#This Row],[Lev Bet]]*-1,L439-K439)</f>
        <v>-100</v>
      </c>
      <c r="N439" s="24">
        <v>100</v>
      </c>
      <c r="O439" s="24" t="str">
        <f>IF(Table1323[[#This Row],[Fin]]&lt;&gt;"1st","",Table1323[[#This Row],[Div]]*Table1323[[#This Row],[Nat Bet]])</f>
        <v/>
      </c>
      <c r="P439" s="24">
        <f>IF(Table1323[[#This Row],[Lev Ret]]="",Table1323[[#This Row],[Nat Bet]]*-1,O439-N439)</f>
        <v>-100</v>
      </c>
      <c r="Q439" s="18" t="str">
        <f>TEXT(Table1323[[#This Row],[Date]],"DDD")</f>
        <v>Wed</v>
      </c>
    </row>
    <row r="440" spans="1:17" x14ac:dyDescent="0.25">
      <c r="A440" s="20">
        <v>45427</v>
      </c>
      <c r="B440" s="21">
        <v>0.63888888888888884</v>
      </c>
      <c r="C440" s="21" t="s">
        <v>16</v>
      </c>
      <c r="D440" s="18">
        <v>6</v>
      </c>
      <c r="E440" s="18">
        <v>7</v>
      </c>
      <c r="F440" s="22" t="s">
        <v>252</v>
      </c>
      <c r="G440" s="22"/>
      <c r="H440" s="23"/>
      <c r="I440" s="23" t="s">
        <v>455</v>
      </c>
      <c r="J440" s="18" t="s">
        <v>64</v>
      </c>
      <c r="K440" s="19">
        <v>100</v>
      </c>
      <c r="L440" s="18" t="str">
        <f>IF(Table1323[[#This Row],[Fin]]&lt;&gt;"1st","",Table1323[[#This Row],[Div]]*Table1323[[#This Row],[Lev Bet]])</f>
        <v/>
      </c>
      <c r="M440" s="18">
        <f>IF(Table1323[[#This Row],[Lev Ret]]="",Table1323[[#This Row],[Lev Bet]]*-1,L440-K440)</f>
        <v>-100</v>
      </c>
      <c r="N440" s="24">
        <v>100</v>
      </c>
      <c r="O440" s="24" t="str">
        <f>IF(Table1323[[#This Row],[Fin]]&lt;&gt;"1st","",Table1323[[#This Row],[Div]]*Table1323[[#This Row],[Nat Bet]])</f>
        <v/>
      </c>
      <c r="P440" s="24">
        <f>IF(Table1323[[#This Row],[Lev Ret]]="",Table1323[[#This Row],[Nat Bet]]*-1,O440-N440)</f>
        <v>-100</v>
      </c>
      <c r="Q440" s="18" t="str">
        <f>TEXT(Table1323[[#This Row],[Date]],"DDD")</f>
        <v>Wed</v>
      </c>
    </row>
    <row r="441" spans="1:17" x14ac:dyDescent="0.25">
      <c r="A441" s="20">
        <v>45427</v>
      </c>
      <c r="B441" s="21">
        <v>0.6875</v>
      </c>
      <c r="C441" s="21" t="s">
        <v>16</v>
      </c>
      <c r="D441" s="18">
        <v>8</v>
      </c>
      <c r="E441" s="18">
        <v>9</v>
      </c>
      <c r="F441" s="22" t="s">
        <v>253</v>
      </c>
      <c r="G441" s="22" t="s">
        <v>22</v>
      </c>
      <c r="H441" s="23">
        <v>3.2</v>
      </c>
      <c r="I441" s="23" t="s">
        <v>455</v>
      </c>
      <c r="J441" s="18" t="s">
        <v>64</v>
      </c>
      <c r="K441" s="19">
        <v>100</v>
      </c>
      <c r="L441" s="18">
        <f>IF(Table1323[[#This Row],[Fin]]&lt;&gt;"1st","",Table1323[[#This Row],[Div]]*Table1323[[#This Row],[Lev Bet]])</f>
        <v>320</v>
      </c>
      <c r="M441" s="18">
        <f>IF(Table1323[[#This Row],[Lev Ret]]="",Table1323[[#This Row],[Lev Bet]]*-1,L441-K441)</f>
        <v>220</v>
      </c>
      <c r="N441" s="24">
        <v>100</v>
      </c>
      <c r="O441" s="24">
        <f>IF(Table1323[[#This Row],[Fin]]&lt;&gt;"1st","",Table1323[[#This Row],[Div]]*Table1323[[#This Row],[Nat Bet]])</f>
        <v>320</v>
      </c>
      <c r="P441" s="24">
        <f>IF(Table1323[[#This Row],[Lev Ret]]="",Table1323[[#This Row],[Nat Bet]]*-1,O441-N441)</f>
        <v>220</v>
      </c>
      <c r="Q441" s="18" t="str">
        <f>TEXT(Table1323[[#This Row],[Date]],"DDD")</f>
        <v>Wed</v>
      </c>
    </row>
    <row r="442" spans="1:17" x14ac:dyDescent="0.25">
      <c r="A442" s="20">
        <v>45430</v>
      </c>
      <c r="B442" s="21">
        <v>0.60763888888888884</v>
      </c>
      <c r="C442" s="21" t="s">
        <v>238</v>
      </c>
      <c r="D442" s="18">
        <v>7</v>
      </c>
      <c r="E442" s="18">
        <v>15</v>
      </c>
      <c r="F442" s="22" t="s">
        <v>76</v>
      </c>
      <c r="G442" s="22" t="s">
        <v>23</v>
      </c>
      <c r="H442" s="23"/>
      <c r="I442" s="23" t="s">
        <v>455</v>
      </c>
      <c r="J442" s="18" t="s">
        <v>65</v>
      </c>
      <c r="K442" s="19">
        <v>100</v>
      </c>
      <c r="L442" s="18" t="str">
        <f>IF(Table1323[[#This Row],[Fin]]&lt;&gt;"1st","",Table1323[[#This Row],[Div]]*Table1323[[#This Row],[Lev Bet]])</f>
        <v/>
      </c>
      <c r="M442" s="18">
        <f>IF(Table1323[[#This Row],[Lev Ret]]="",Table1323[[#This Row],[Lev Bet]]*-1,L442-K442)</f>
        <v>-100</v>
      </c>
      <c r="N442" s="24">
        <v>100</v>
      </c>
      <c r="O442" s="24" t="str">
        <f>IF(Table1323[[#This Row],[Fin]]&lt;&gt;"1st","",Table1323[[#This Row],[Div]]*Table1323[[#This Row],[Nat Bet]])</f>
        <v/>
      </c>
      <c r="P442" s="24">
        <f>IF(Table1323[[#This Row],[Lev Ret]]="",Table1323[[#This Row],[Nat Bet]]*-1,O442-N442)</f>
        <v>-100</v>
      </c>
      <c r="Q442" s="18" t="str">
        <f>TEXT(Table1323[[#This Row],[Date]],"DDD")</f>
        <v>Sat</v>
      </c>
    </row>
    <row r="443" spans="1:17" x14ac:dyDescent="0.25">
      <c r="A443" s="20">
        <v>45430</v>
      </c>
      <c r="B443" s="21">
        <v>0.66805555555555551</v>
      </c>
      <c r="C443" s="21" t="s">
        <v>10</v>
      </c>
      <c r="D443" s="18">
        <v>8</v>
      </c>
      <c r="E443" s="18">
        <v>1</v>
      </c>
      <c r="F443" s="22" t="s">
        <v>254</v>
      </c>
      <c r="G443" s="22" t="s">
        <v>24</v>
      </c>
      <c r="H443" s="23"/>
      <c r="I443" s="23" t="s">
        <v>455</v>
      </c>
      <c r="J443" s="18" t="s">
        <v>65</v>
      </c>
      <c r="K443" s="19">
        <v>100</v>
      </c>
      <c r="L443" s="18" t="str">
        <f>IF(Table1323[[#This Row],[Fin]]&lt;&gt;"1st","",Table1323[[#This Row],[Div]]*Table1323[[#This Row],[Lev Bet]])</f>
        <v/>
      </c>
      <c r="M443" s="18">
        <f>IF(Table1323[[#This Row],[Lev Ret]]="",Table1323[[#This Row],[Lev Bet]]*-1,L443-K443)</f>
        <v>-100</v>
      </c>
      <c r="N443" s="24">
        <v>100</v>
      </c>
      <c r="O443" s="24" t="str">
        <f>IF(Table1323[[#This Row],[Fin]]&lt;&gt;"1st","",Table1323[[#This Row],[Div]]*Table1323[[#This Row],[Nat Bet]])</f>
        <v/>
      </c>
      <c r="P443" s="24">
        <f>IF(Table1323[[#This Row],[Lev Ret]]="",Table1323[[#This Row],[Nat Bet]]*-1,O443-N443)</f>
        <v>-100</v>
      </c>
      <c r="Q443" s="18" t="str">
        <f>TEXT(Table1323[[#This Row],[Date]],"DDD")</f>
        <v>Sat</v>
      </c>
    </row>
    <row r="444" spans="1:17" x14ac:dyDescent="0.25">
      <c r="A444" s="20">
        <v>45434</v>
      </c>
      <c r="B444" s="21">
        <v>0.58333333333333337</v>
      </c>
      <c r="C444" s="21" t="s">
        <v>15</v>
      </c>
      <c r="D444" s="18">
        <v>3</v>
      </c>
      <c r="E444" s="18">
        <v>3</v>
      </c>
      <c r="F444" s="22" t="s">
        <v>255</v>
      </c>
      <c r="G444" s="22"/>
      <c r="H444" s="23"/>
      <c r="I444" s="23" t="s">
        <v>455</v>
      </c>
      <c r="J444" s="18" t="s">
        <v>65</v>
      </c>
      <c r="K444" s="19">
        <v>100</v>
      </c>
      <c r="L444" s="18" t="str">
        <f>IF(Table1323[[#This Row],[Fin]]&lt;&gt;"1st","",Table1323[[#This Row],[Div]]*Table1323[[#This Row],[Lev Bet]])</f>
        <v/>
      </c>
      <c r="M444" s="18">
        <f>IF(Table1323[[#This Row],[Lev Ret]]="",Table1323[[#This Row],[Lev Bet]]*-1,L444-K444)</f>
        <v>-100</v>
      </c>
      <c r="N444" s="24">
        <v>120</v>
      </c>
      <c r="O444" s="24" t="str">
        <f>IF(Table1323[[#This Row],[Fin]]&lt;&gt;"1st","",Table1323[[#This Row],[Div]]*Table1323[[#This Row],[Nat Bet]])</f>
        <v/>
      </c>
      <c r="P444" s="24">
        <f>IF(Table1323[[#This Row],[Lev Ret]]="",Table1323[[#This Row],[Nat Bet]]*-1,O444-N444)</f>
        <v>-120</v>
      </c>
      <c r="Q444" s="18" t="str">
        <f>TEXT(Table1323[[#This Row],[Date]],"DDD")</f>
        <v>Wed</v>
      </c>
    </row>
    <row r="445" spans="1:17" x14ac:dyDescent="0.25">
      <c r="A445" s="20">
        <v>45434</v>
      </c>
      <c r="B445" s="21">
        <v>0.60763888888888884</v>
      </c>
      <c r="C445" s="21" t="s">
        <v>15</v>
      </c>
      <c r="D445" s="18">
        <v>4</v>
      </c>
      <c r="E445" s="18">
        <v>12</v>
      </c>
      <c r="F445" s="22" t="s">
        <v>256</v>
      </c>
      <c r="G445" s="22"/>
      <c r="H445" s="23"/>
      <c r="I445" s="23" t="s">
        <v>455</v>
      </c>
      <c r="J445" s="18" t="s">
        <v>65</v>
      </c>
      <c r="K445" s="19">
        <v>100</v>
      </c>
      <c r="L445" s="18" t="str">
        <f>IF(Table1323[[#This Row],[Fin]]&lt;&gt;"1st","",Table1323[[#This Row],[Div]]*Table1323[[#This Row],[Lev Bet]])</f>
        <v/>
      </c>
      <c r="M445" s="18">
        <f>IF(Table1323[[#This Row],[Lev Ret]]="",Table1323[[#This Row],[Lev Bet]]*-1,L445-K445)</f>
        <v>-100</v>
      </c>
      <c r="N445" s="24">
        <v>100</v>
      </c>
      <c r="O445" s="24" t="str">
        <f>IF(Table1323[[#This Row],[Fin]]&lt;&gt;"1st","",Table1323[[#This Row],[Div]]*Table1323[[#This Row],[Nat Bet]])</f>
        <v/>
      </c>
      <c r="P445" s="24">
        <f>IF(Table1323[[#This Row],[Lev Ret]]="",Table1323[[#This Row],[Nat Bet]]*-1,O445-N445)</f>
        <v>-100</v>
      </c>
      <c r="Q445" s="18" t="str">
        <f>TEXT(Table1323[[#This Row],[Date]],"DDD")</f>
        <v>Wed</v>
      </c>
    </row>
    <row r="446" spans="1:17" x14ac:dyDescent="0.25">
      <c r="A446" s="20">
        <v>45437</v>
      </c>
      <c r="B446" s="21">
        <v>0.46388888888888891</v>
      </c>
      <c r="C446" s="21" t="s">
        <v>10</v>
      </c>
      <c r="D446" s="18">
        <v>1</v>
      </c>
      <c r="E446" s="18">
        <v>10</v>
      </c>
      <c r="F446" s="22" t="s">
        <v>257</v>
      </c>
      <c r="G446" s="22"/>
      <c r="H446" s="23"/>
      <c r="I446" s="23" t="s">
        <v>455</v>
      </c>
      <c r="J446" s="18" t="s">
        <v>63</v>
      </c>
      <c r="K446" s="19">
        <v>100</v>
      </c>
      <c r="L446" s="18" t="str">
        <f>IF(Table1323[[#This Row],[Fin]]&lt;&gt;"1st","",Table1323[[#This Row],[Div]]*Table1323[[#This Row],[Lev Bet]])</f>
        <v/>
      </c>
      <c r="M446" s="18">
        <f>IF(Table1323[[#This Row],[Lev Ret]]="",Table1323[[#This Row],[Lev Bet]]*-1,L446-K446)</f>
        <v>-100</v>
      </c>
      <c r="N446" s="24">
        <v>100</v>
      </c>
      <c r="O446" s="24" t="str">
        <f>IF(Table1323[[#This Row],[Fin]]&lt;&gt;"1st","",Table1323[[#This Row],[Div]]*Table1323[[#This Row],[Nat Bet]])</f>
        <v/>
      </c>
      <c r="P446" s="24">
        <f>IF(Table1323[[#This Row],[Lev Ret]]="",Table1323[[#This Row],[Nat Bet]]*-1,O446-N446)</f>
        <v>-100</v>
      </c>
      <c r="Q446" s="18" t="str">
        <f>TEXT(Table1323[[#This Row],[Date]],"DDD")</f>
        <v>Sat</v>
      </c>
    </row>
    <row r="447" spans="1:17" x14ac:dyDescent="0.25">
      <c r="A447" s="20">
        <v>45437</v>
      </c>
      <c r="B447" s="21">
        <v>0.53125</v>
      </c>
      <c r="C447" s="21" t="s">
        <v>14</v>
      </c>
      <c r="D447" s="18">
        <v>4</v>
      </c>
      <c r="E447" s="18">
        <v>8</v>
      </c>
      <c r="F447" s="22" t="s">
        <v>258</v>
      </c>
      <c r="G447" s="22" t="s">
        <v>22</v>
      </c>
      <c r="H447" s="23">
        <v>15</v>
      </c>
      <c r="I447" s="23" t="s">
        <v>455</v>
      </c>
      <c r="J447" s="18" t="s">
        <v>65</v>
      </c>
      <c r="K447" s="19">
        <v>100</v>
      </c>
      <c r="L447" s="18">
        <f>IF(Table1323[[#This Row],[Fin]]&lt;&gt;"1st","",Table1323[[#This Row],[Div]]*Table1323[[#This Row],[Lev Bet]])</f>
        <v>1500</v>
      </c>
      <c r="M447" s="18">
        <f>IF(Table1323[[#This Row],[Lev Ret]]="",Table1323[[#This Row],[Lev Bet]]*-1,L447-K447)</f>
        <v>1400</v>
      </c>
      <c r="N447" s="24">
        <v>100</v>
      </c>
      <c r="O447" s="24">
        <f>IF(Table1323[[#This Row],[Fin]]&lt;&gt;"1st","",Table1323[[#This Row],[Div]]*Table1323[[#This Row],[Nat Bet]])</f>
        <v>1500</v>
      </c>
      <c r="P447" s="24">
        <f>IF(Table1323[[#This Row],[Lev Ret]]="",Table1323[[#This Row],[Nat Bet]]*-1,O447-N447)</f>
        <v>1400</v>
      </c>
      <c r="Q447" s="18" t="str">
        <f>TEXT(Table1323[[#This Row],[Date]],"DDD")</f>
        <v>Sat</v>
      </c>
    </row>
    <row r="448" spans="1:17" x14ac:dyDescent="0.25">
      <c r="A448" s="20">
        <v>45437</v>
      </c>
      <c r="B448" s="21">
        <v>0.54166666666666663</v>
      </c>
      <c r="C448" s="21" t="s">
        <v>16</v>
      </c>
      <c r="D448" s="18">
        <v>4</v>
      </c>
      <c r="E448" s="18">
        <v>11</v>
      </c>
      <c r="F448" s="22" t="s">
        <v>259</v>
      </c>
      <c r="G448" s="22" t="s">
        <v>22</v>
      </c>
      <c r="H448" s="23">
        <v>11</v>
      </c>
      <c r="I448" s="23" t="s">
        <v>455</v>
      </c>
      <c r="J448" s="18" t="s">
        <v>64</v>
      </c>
      <c r="K448" s="19">
        <v>100</v>
      </c>
      <c r="L448" s="18">
        <f>IF(Table1323[[#This Row],[Fin]]&lt;&gt;"1st","",Table1323[[#This Row],[Div]]*Table1323[[#This Row],[Lev Bet]])</f>
        <v>1100</v>
      </c>
      <c r="M448" s="18">
        <f>IF(Table1323[[#This Row],[Lev Ret]]="",Table1323[[#This Row],[Lev Bet]]*-1,L448-K448)</f>
        <v>1000</v>
      </c>
      <c r="N448" s="24">
        <v>100</v>
      </c>
      <c r="O448" s="24">
        <f>IF(Table1323[[#This Row],[Fin]]&lt;&gt;"1st","",Table1323[[#This Row],[Div]]*Table1323[[#This Row],[Nat Bet]])</f>
        <v>1100</v>
      </c>
      <c r="P448" s="24">
        <f>IF(Table1323[[#This Row],[Lev Ret]]="",Table1323[[#This Row],[Nat Bet]]*-1,O448-N448)</f>
        <v>1000</v>
      </c>
      <c r="Q448" s="18" t="str">
        <f>TEXT(Table1323[[#This Row],[Date]],"DDD")</f>
        <v>Sat</v>
      </c>
    </row>
    <row r="449" spans="1:17" x14ac:dyDescent="0.25">
      <c r="A449" s="20">
        <v>45437</v>
      </c>
      <c r="B449" s="21">
        <v>0.56597222222222221</v>
      </c>
      <c r="C449" s="21" t="s">
        <v>16</v>
      </c>
      <c r="D449" s="18">
        <v>5</v>
      </c>
      <c r="E449" s="18">
        <v>14</v>
      </c>
      <c r="F449" s="22" t="s">
        <v>260</v>
      </c>
      <c r="G449" s="22"/>
      <c r="H449" s="23"/>
      <c r="I449" s="23" t="s">
        <v>455</v>
      </c>
      <c r="J449" s="18" t="s">
        <v>64</v>
      </c>
      <c r="K449" s="19">
        <v>100</v>
      </c>
      <c r="L449" s="18" t="str">
        <f>IF(Table1323[[#This Row],[Fin]]&lt;&gt;"1st","",Table1323[[#This Row],[Div]]*Table1323[[#This Row],[Lev Bet]])</f>
        <v/>
      </c>
      <c r="M449" s="18">
        <f>IF(Table1323[[#This Row],[Lev Ret]]="",Table1323[[#This Row],[Lev Bet]]*-1,L449-K449)</f>
        <v>-100</v>
      </c>
      <c r="N449" s="24">
        <v>100</v>
      </c>
      <c r="O449" s="24" t="str">
        <f>IF(Table1323[[#This Row],[Fin]]&lt;&gt;"1st","",Table1323[[#This Row],[Div]]*Table1323[[#This Row],[Nat Bet]])</f>
        <v/>
      </c>
      <c r="P449" s="24">
        <f>IF(Table1323[[#This Row],[Lev Ret]]="",Table1323[[#This Row],[Nat Bet]]*-1,O449-N449)</f>
        <v>-100</v>
      </c>
      <c r="Q449" s="18" t="str">
        <f>TEXT(Table1323[[#This Row],[Date]],"DDD")</f>
        <v>Sat</v>
      </c>
    </row>
    <row r="450" spans="1:17" x14ac:dyDescent="0.25">
      <c r="A450" s="20">
        <v>45437</v>
      </c>
      <c r="B450" s="21">
        <v>0.60416666666666663</v>
      </c>
      <c r="C450" s="21" t="s">
        <v>14</v>
      </c>
      <c r="D450" s="18">
        <v>7</v>
      </c>
      <c r="E450" s="18">
        <v>11</v>
      </c>
      <c r="F450" s="22" t="s">
        <v>261</v>
      </c>
      <c r="G450" s="22" t="s">
        <v>24</v>
      </c>
      <c r="H450" s="23"/>
      <c r="I450" s="23" t="s">
        <v>455</v>
      </c>
      <c r="J450" s="18" t="s">
        <v>65</v>
      </c>
      <c r="K450" s="19">
        <v>100</v>
      </c>
      <c r="L450" s="18" t="str">
        <f>IF(Table1323[[#This Row],[Fin]]&lt;&gt;"1st","",Table1323[[#This Row],[Div]]*Table1323[[#This Row],[Lev Bet]])</f>
        <v/>
      </c>
      <c r="M450" s="18">
        <f>IF(Table1323[[#This Row],[Lev Ret]]="",Table1323[[#This Row],[Lev Bet]]*-1,L450-K450)</f>
        <v>-100</v>
      </c>
      <c r="N450" s="24">
        <v>100</v>
      </c>
      <c r="O450" s="24" t="str">
        <f>IF(Table1323[[#This Row],[Fin]]&lt;&gt;"1st","",Table1323[[#This Row],[Div]]*Table1323[[#This Row],[Nat Bet]])</f>
        <v/>
      </c>
      <c r="P450" s="24">
        <f>IF(Table1323[[#This Row],[Lev Ret]]="",Table1323[[#This Row],[Nat Bet]]*-1,O450-N450)</f>
        <v>-100</v>
      </c>
      <c r="Q450" s="18" t="str">
        <f>TEXT(Table1323[[#This Row],[Date]],"DDD")</f>
        <v>Sat</v>
      </c>
    </row>
    <row r="451" spans="1:17" x14ac:dyDescent="0.25">
      <c r="A451" s="20">
        <v>45441</v>
      </c>
      <c r="B451" s="21">
        <v>0.57847222222222228</v>
      </c>
      <c r="C451" s="21" t="s">
        <v>10</v>
      </c>
      <c r="D451" s="18">
        <v>4</v>
      </c>
      <c r="E451" s="18">
        <v>7</v>
      </c>
      <c r="F451" s="22" t="s">
        <v>262</v>
      </c>
      <c r="G451" s="22" t="s">
        <v>22</v>
      </c>
      <c r="H451" s="23">
        <v>4</v>
      </c>
      <c r="I451" s="23" t="s">
        <v>455</v>
      </c>
      <c r="J451" s="18" t="s">
        <v>63</v>
      </c>
      <c r="K451" s="19">
        <v>100</v>
      </c>
      <c r="L451" s="18">
        <f>IF(Table1323[[#This Row],[Fin]]&lt;&gt;"1st","",Table1323[[#This Row],[Div]]*Table1323[[#This Row],[Lev Bet]])</f>
        <v>400</v>
      </c>
      <c r="M451" s="18">
        <f>IF(Table1323[[#This Row],[Lev Ret]]="",Table1323[[#This Row],[Lev Bet]]*-1,L451-K451)</f>
        <v>300</v>
      </c>
      <c r="N451" s="24">
        <v>100</v>
      </c>
      <c r="O451" s="24">
        <f>IF(Table1323[[#This Row],[Fin]]&lt;&gt;"1st","",Table1323[[#This Row],[Div]]*Table1323[[#This Row],[Nat Bet]])</f>
        <v>400</v>
      </c>
      <c r="P451" s="24">
        <f>IF(Table1323[[#This Row],[Lev Ret]]="",Table1323[[#This Row],[Nat Bet]]*-1,O451-N451)</f>
        <v>300</v>
      </c>
      <c r="Q451" s="18" t="str">
        <f>TEXT(Table1323[[#This Row],[Date]],"DDD")</f>
        <v>Wed</v>
      </c>
    </row>
    <row r="452" spans="1:17" x14ac:dyDescent="0.25">
      <c r="A452" s="20">
        <v>45441</v>
      </c>
      <c r="B452" s="21">
        <v>0.59027777777777779</v>
      </c>
      <c r="C452" s="21" t="s">
        <v>18</v>
      </c>
      <c r="D452" s="18">
        <v>3</v>
      </c>
      <c r="E452" s="18">
        <v>10</v>
      </c>
      <c r="F452" s="22" t="s">
        <v>263</v>
      </c>
      <c r="G452" s="22" t="s">
        <v>22</v>
      </c>
      <c r="H452" s="23">
        <v>7</v>
      </c>
      <c r="I452" s="23" t="s">
        <v>455</v>
      </c>
      <c r="J452" s="18" t="s">
        <v>65</v>
      </c>
      <c r="K452" s="19">
        <v>100</v>
      </c>
      <c r="L452" s="18">
        <f>IF(Table1323[[#This Row],[Fin]]&lt;&gt;"1st","",Table1323[[#This Row],[Div]]*Table1323[[#This Row],[Lev Bet]])</f>
        <v>700</v>
      </c>
      <c r="M452" s="18">
        <f>IF(Table1323[[#This Row],[Lev Ret]]="",Table1323[[#This Row],[Lev Bet]]*-1,L452-K452)</f>
        <v>600</v>
      </c>
      <c r="N452" s="24">
        <v>120</v>
      </c>
      <c r="O452" s="24">
        <f>IF(Table1323[[#This Row],[Fin]]&lt;&gt;"1st","",Table1323[[#This Row],[Div]]*Table1323[[#This Row],[Nat Bet]])</f>
        <v>840</v>
      </c>
      <c r="P452" s="24">
        <f>IF(Table1323[[#This Row],[Lev Ret]]="",Table1323[[#This Row],[Nat Bet]]*-1,O452-N452)</f>
        <v>720</v>
      </c>
      <c r="Q452" s="18" t="str">
        <f>TEXT(Table1323[[#This Row],[Date]],"DDD")</f>
        <v>Wed</v>
      </c>
    </row>
    <row r="453" spans="1:17" x14ac:dyDescent="0.25">
      <c r="A453" s="20">
        <v>45444</v>
      </c>
      <c r="B453" s="21">
        <v>0.51736111111111116</v>
      </c>
      <c r="C453" s="21" t="s">
        <v>69</v>
      </c>
      <c r="D453" s="18">
        <v>2</v>
      </c>
      <c r="E453" s="18">
        <v>5</v>
      </c>
      <c r="F453" s="22" t="s">
        <v>264</v>
      </c>
      <c r="G453" s="22" t="s">
        <v>22</v>
      </c>
      <c r="H453" s="23">
        <v>3.8</v>
      </c>
      <c r="I453" s="23" t="s">
        <v>455</v>
      </c>
      <c r="J453" s="18" t="s">
        <v>64</v>
      </c>
      <c r="K453" s="19">
        <v>100</v>
      </c>
      <c r="L453" s="18">
        <f>IF(Table1323[[#This Row],[Fin]]&lt;&gt;"1st","",Table1323[[#This Row],[Div]]*Table1323[[#This Row],[Lev Bet]])</f>
        <v>380</v>
      </c>
      <c r="M453" s="18">
        <f>IF(Table1323[[#This Row],[Lev Ret]]="",Table1323[[#This Row],[Lev Bet]]*-1,L453-K453)</f>
        <v>280</v>
      </c>
      <c r="N453" s="24">
        <v>150</v>
      </c>
      <c r="O453" s="24">
        <f>IF(Table1323[[#This Row],[Fin]]&lt;&gt;"1st","",Table1323[[#This Row],[Div]]*Table1323[[#This Row],[Nat Bet]])</f>
        <v>570</v>
      </c>
      <c r="P453" s="24">
        <f>IF(Table1323[[#This Row],[Lev Ret]]="",Table1323[[#This Row],[Nat Bet]]*-1,O453-N453)</f>
        <v>420</v>
      </c>
      <c r="Q453" s="18" t="str">
        <f>TEXT(Table1323[[#This Row],[Date]],"DDD")</f>
        <v>Sat</v>
      </c>
    </row>
    <row r="454" spans="1:17" x14ac:dyDescent="0.25">
      <c r="A454" s="20">
        <v>45444</v>
      </c>
      <c r="B454" s="21">
        <v>0.53125</v>
      </c>
      <c r="C454" s="21" t="s">
        <v>12</v>
      </c>
      <c r="D454" s="18">
        <v>4</v>
      </c>
      <c r="E454" s="18">
        <v>19</v>
      </c>
      <c r="F454" s="22" t="s">
        <v>265</v>
      </c>
      <c r="G454" s="22" t="s">
        <v>24</v>
      </c>
      <c r="H454" s="23"/>
      <c r="I454" s="23" t="s">
        <v>455</v>
      </c>
      <c r="J454" s="18" t="s">
        <v>65</v>
      </c>
      <c r="K454" s="19">
        <v>100</v>
      </c>
      <c r="L454" s="18" t="str">
        <f>IF(Table1323[[#This Row],[Fin]]&lt;&gt;"1st","",Table1323[[#This Row],[Div]]*Table1323[[#This Row],[Lev Bet]])</f>
        <v/>
      </c>
      <c r="M454" s="18">
        <f>IF(Table1323[[#This Row],[Lev Ret]]="",Table1323[[#This Row],[Lev Bet]]*-1,L454-K454)</f>
        <v>-100</v>
      </c>
      <c r="N454" s="24">
        <v>140</v>
      </c>
      <c r="O454" s="24" t="str">
        <f>IF(Table1323[[#This Row],[Fin]]&lt;&gt;"1st","",Table1323[[#This Row],[Div]]*Table1323[[#This Row],[Nat Bet]])</f>
        <v/>
      </c>
      <c r="P454" s="24">
        <f>IF(Table1323[[#This Row],[Lev Ret]]="",Table1323[[#This Row],[Nat Bet]]*-1,O454-N454)</f>
        <v>-140</v>
      </c>
      <c r="Q454" s="18" t="str">
        <f>TEXT(Table1323[[#This Row],[Date]],"DDD")</f>
        <v>Sat</v>
      </c>
    </row>
    <row r="455" spans="1:17" x14ac:dyDescent="0.25">
      <c r="A455" s="20">
        <v>45444</v>
      </c>
      <c r="B455" s="21">
        <v>0.55555555555555558</v>
      </c>
      <c r="C455" s="21" t="s">
        <v>12</v>
      </c>
      <c r="D455" s="18">
        <v>5</v>
      </c>
      <c r="E455" s="18">
        <v>14</v>
      </c>
      <c r="F455" s="22" t="s">
        <v>266</v>
      </c>
      <c r="G455" s="22"/>
      <c r="H455" s="23"/>
      <c r="I455" s="23" t="s">
        <v>455</v>
      </c>
      <c r="J455" s="18" t="s">
        <v>65</v>
      </c>
      <c r="K455" s="19">
        <v>100</v>
      </c>
      <c r="L455" s="18" t="str">
        <f>IF(Table1323[[#This Row],[Fin]]&lt;&gt;"1st","",Table1323[[#This Row],[Div]]*Table1323[[#This Row],[Lev Bet]])</f>
        <v/>
      </c>
      <c r="M455" s="18">
        <f>IF(Table1323[[#This Row],[Lev Ret]]="",Table1323[[#This Row],[Lev Bet]]*-1,L455-K455)</f>
        <v>-100</v>
      </c>
      <c r="N455" s="24">
        <v>140</v>
      </c>
      <c r="O455" s="24" t="str">
        <f>IF(Table1323[[#This Row],[Fin]]&lt;&gt;"1st","",Table1323[[#This Row],[Div]]*Table1323[[#This Row],[Nat Bet]])</f>
        <v/>
      </c>
      <c r="P455" s="24">
        <f>IF(Table1323[[#This Row],[Lev Ret]]="",Table1323[[#This Row],[Nat Bet]]*-1,O455-N455)</f>
        <v>-140</v>
      </c>
      <c r="Q455" s="18" t="str">
        <f>TEXT(Table1323[[#This Row],[Date]],"DDD")</f>
        <v>Sat</v>
      </c>
    </row>
    <row r="456" spans="1:17" x14ac:dyDescent="0.25">
      <c r="A456" s="20">
        <v>45444</v>
      </c>
      <c r="B456" s="21">
        <v>0.59027777777777779</v>
      </c>
      <c r="C456" s="21" t="s">
        <v>69</v>
      </c>
      <c r="D456" s="18">
        <v>5</v>
      </c>
      <c r="E456" s="18">
        <v>12</v>
      </c>
      <c r="F456" s="22" t="s">
        <v>267</v>
      </c>
      <c r="G456" s="22" t="s">
        <v>24</v>
      </c>
      <c r="H456" s="23"/>
      <c r="I456" s="23" t="s">
        <v>455</v>
      </c>
      <c r="J456" s="18" t="s">
        <v>64</v>
      </c>
      <c r="K456" s="19">
        <v>100</v>
      </c>
      <c r="L456" s="18" t="str">
        <f>IF(Table1323[[#This Row],[Fin]]&lt;&gt;"1st","",Table1323[[#This Row],[Div]]*Table1323[[#This Row],[Lev Bet]])</f>
        <v/>
      </c>
      <c r="M456" s="18">
        <f>IF(Table1323[[#This Row],[Lev Ret]]="",Table1323[[#This Row],[Lev Bet]]*-1,L456-K456)</f>
        <v>-100</v>
      </c>
      <c r="N456" s="24">
        <v>140</v>
      </c>
      <c r="O456" s="24" t="str">
        <f>IF(Table1323[[#This Row],[Fin]]&lt;&gt;"1st","",Table1323[[#This Row],[Div]]*Table1323[[#This Row],[Nat Bet]])</f>
        <v/>
      </c>
      <c r="P456" s="24">
        <f>IF(Table1323[[#This Row],[Lev Ret]]="",Table1323[[#This Row],[Nat Bet]]*-1,O456-N456)</f>
        <v>-140</v>
      </c>
      <c r="Q456" s="18" t="str">
        <f>TEXT(Table1323[[#This Row],[Date]],"DDD")</f>
        <v>Sat</v>
      </c>
    </row>
    <row r="457" spans="1:17" x14ac:dyDescent="0.25">
      <c r="A457" s="20">
        <v>45448</v>
      </c>
      <c r="B457" s="21">
        <v>0.64444444444444449</v>
      </c>
      <c r="C457" s="21" t="s">
        <v>10</v>
      </c>
      <c r="D457" s="18">
        <v>6</v>
      </c>
      <c r="E457" s="18">
        <v>5</v>
      </c>
      <c r="F457" s="22" t="s">
        <v>268</v>
      </c>
      <c r="G457" s="22" t="s">
        <v>24</v>
      </c>
      <c r="H457" s="23"/>
      <c r="I457" s="23" t="s">
        <v>455</v>
      </c>
      <c r="J457" s="18" t="s">
        <v>63</v>
      </c>
      <c r="K457" s="19">
        <v>100</v>
      </c>
      <c r="L457" s="18" t="str">
        <f>IF(Table1323[[#This Row],[Fin]]&lt;&gt;"1st","",Table1323[[#This Row],[Div]]*Table1323[[#This Row],[Lev Bet]])</f>
        <v/>
      </c>
      <c r="M457" s="18">
        <f>IF(Table1323[[#This Row],[Lev Ret]]="",Table1323[[#This Row],[Lev Bet]]*-1,L457-K457)</f>
        <v>-100</v>
      </c>
      <c r="N457" s="24">
        <v>100</v>
      </c>
      <c r="O457" s="24" t="str">
        <f>IF(Table1323[[#This Row],[Fin]]&lt;&gt;"1st","",Table1323[[#This Row],[Div]]*Table1323[[#This Row],[Nat Bet]])</f>
        <v/>
      </c>
      <c r="P457" s="24">
        <f>IF(Table1323[[#This Row],[Lev Ret]]="",Table1323[[#This Row],[Nat Bet]]*-1,O457-N457)</f>
        <v>-100</v>
      </c>
      <c r="Q457" s="18" t="str">
        <f>TEXT(Table1323[[#This Row],[Date]],"DDD")</f>
        <v>Wed</v>
      </c>
    </row>
    <row r="458" spans="1:17" x14ac:dyDescent="0.25">
      <c r="A458" s="20">
        <v>45448</v>
      </c>
      <c r="B458" s="21">
        <v>0.66319444444444442</v>
      </c>
      <c r="C458" s="21" t="s">
        <v>17</v>
      </c>
      <c r="D458" s="18">
        <v>7</v>
      </c>
      <c r="E458" s="18">
        <v>7</v>
      </c>
      <c r="F458" s="22" t="s">
        <v>269</v>
      </c>
      <c r="G458" s="22" t="s">
        <v>24</v>
      </c>
      <c r="H458" s="23"/>
      <c r="I458" s="23" t="s">
        <v>455</v>
      </c>
      <c r="J458" s="18" t="s">
        <v>64</v>
      </c>
      <c r="K458" s="19">
        <v>100</v>
      </c>
      <c r="L458" s="18" t="str">
        <f>IF(Table1323[[#This Row],[Fin]]&lt;&gt;"1st","",Table1323[[#This Row],[Div]]*Table1323[[#This Row],[Lev Bet]])</f>
        <v/>
      </c>
      <c r="M458" s="18">
        <f>IF(Table1323[[#This Row],[Lev Ret]]="",Table1323[[#This Row],[Lev Bet]]*-1,L458-K458)</f>
        <v>-100</v>
      </c>
      <c r="N458" s="24">
        <v>100</v>
      </c>
      <c r="O458" s="24" t="str">
        <f>IF(Table1323[[#This Row],[Fin]]&lt;&gt;"1st","",Table1323[[#This Row],[Div]]*Table1323[[#This Row],[Nat Bet]])</f>
        <v/>
      </c>
      <c r="P458" s="24">
        <f>IF(Table1323[[#This Row],[Lev Ret]]="",Table1323[[#This Row],[Nat Bet]]*-1,O458-N458)</f>
        <v>-100</v>
      </c>
      <c r="Q458" s="18" t="str">
        <f>TEXT(Table1323[[#This Row],[Date]],"DDD")</f>
        <v>Wed</v>
      </c>
    </row>
    <row r="459" spans="1:17" x14ac:dyDescent="0.25">
      <c r="A459" s="20">
        <v>45451</v>
      </c>
      <c r="B459" s="21">
        <v>0.56111111111111112</v>
      </c>
      <c r="C459" s="21" t="s">
        <v>13</v>
      </c>
      <c r="D459" s="18">
        <v>4</v>
      </c>
      <c r="E459" s="18">
        <v>10</v>
      </c>
      <c r="F459" s="22" t="s">
        <v>248</v>
      </c>
      <c r="G459" s="22"/>
      <c r="H459" s="23"/>
      <c r="I459" s="23" t="s">
        <v>455</v>
      </c>
      <c r="J459" s="18" t="s">
        <v>63</v>
      </c>
      <c r="K459" s="19">
        <v>100</v>
      </c>
      <c r="L459" s="18" t="str">
        <f>IF(Table1323[[#This Row],[Fin]]&lt;&gt;"1st","",Table1323[[#This Row],[Div]]*Table1323[[#This Row],[Lev Bet]])</f>
        <v/>
      </c>
      <c r="M459" s="18">
        <f>IF(Table1323[[#This Row],[Lev Ret]]="",Table1323[[#This Row],[Lev Bet]]*-1,L459-K459)</f>
        <v>-100</v>
      </c>
      <c r="N459" s="24">
        <v>100</v>
      </c>
      <c r="O459" s="24" t="str">
        <f>IF(Table1323[[#This Row],[Fin]]&lt;&gt;"1st","",Table1323[[#This Row],[Div]]*Table1323[[#This Row],[Nat Bet]])</f>
        <v/>
      </c>
      <c r="P459" s="24">
        <f>IF(Table1323[[#This Row],[Lev Ret]]="",Table1323[[#This Row],[Nat Bet]]*-1,O459-N459)</f>
        <v>-100</v>
      </c>
      <c r="Q459" s="18" t="str">
        <f>TEXT(Table1323[[#This Row],[Date]],"DDD")</f>
        <v>Sat</v>
      </c>
    </row>
    <row r="460" spans="1:17" x14ac:dyDescent="0.25">
      <c r="A460" s="20">
        <v>45451</v>
      </c>
      <c r="B460" s="21">
        <v>0.66666666666666663</v>
      </c>
      <c r="C460" s="21" t="s">
        <v>11</v>
      </c>
      <c r="D460" s="18">
        <v>8</v>
      </c>
      <c r="E460" s="18">
        <v>20</v>
      </c>
      <c r="F460" s="22" t="s">
        <v>270</v>
      </c>
      <c r="G460" s="22" t="s">
        <v>24</v>
      </c>
      <c r="H460" s="23"/>
      <c r="I460" s="23" t="s">
        <v>455</v>
      </c>
      <c r="J460" s="18" t="s">
        <v>64</v>
      </c>
      <c r="K460" s="19">
        <v>100</v>
      </c>
      <c r="L460" s="18" t="str">
        <f>IF(Table1323[[#This Row],[Fin]]&lt;&gt;"1st","",Table1323[[#This Row],[Div]]*Table1323[[#This Row],[Lev Bet]])</f>
        <v/>
      </c>
      <c r="M460" s="18">
        <f>IF(Table1323[[#This Row],[Lev Ret]]="",Table1323[[#This Row],[Lev Bet]]*-1,L460-K460)</f>
        <v>-100</v>
      </c>
      <c r="N460" s="24">
        <v>150</v>
      </c>
      <c r="O460" s="24" t="str">
        <f>IF(Table1323[[#This Row],[Fin]]&lt;&gt;"1st","",Table1323[[#This Row],[Div]]*Table1323[[#This Row],[Nat Bet]])</f>
        <v/>
      </c>
      <c r="P460" s="24">
        <f>IF(Table1323[[#This Row],[Lev Ret]]="",Table1323[[#This Row],[Nat Bet]]*-1,O460-N460)</f>
        <v>-150</v>
      </c>
      <c r="Q460" s="18" t="str">
        <f>TEXT(Table1323[[#This Row],[Date]],"DDD")</f>
        <v>Sat</v>
      </c>
    </row>
    <row r="461" spans="1:17" x14ac:dyDescent="0.25">
      <c r="A461" s="20">
        <v>45455</v>
      </c>
      <c r="B461" s="21">
        <v>0.57152777777777775</v>
      </c>
      <c r="C461" s="21" t="s">
        <v>10</v>
      </c>
      <c r="D461" s="18">
        <v>4</v>
      </c>
      <c r="E461" s="18">
        <v>6</v>
      </c>
      <c r="F461" s="22" t="s">
        <v>457</v>
      </c>
      <c r="G461" s="22" t="s">
        <v>22</v>
      </c>
      <c r="H461" s="23">
        <v>8</v>
      </c>
      <c r="I461" s="23" t="s">
        <v>455</v>
      </c>
      <c r="J461" s="18" t="s">
        <v>63</v>
      </c>
      <c r="K461" s="19">
        <v>100</v>
      </c>
      <c r="L461" s="18">
        <f>IF(Table1323[[#This Row],[Fin]]&lt;&gt;"1st","",Table1323[[#This Row],[Div]]*Table1323[[#This Row],[Lev Bet]])</f>
        <v>800</v>
      </c>
      <c r="M461" s="18">
        <f>IF(Table1323[[#This Row],[Lev Ret]]="",Table1323[[#This Row],[Lev Bet]]*-1,L461-K461)</f>
        <v>700</v>
      </c>
      <c r="N461" s="24">
        <v>100</v>
      </c>
      <c r="O461" s="24">
        <f>IF(Table1323[[#This Row],[Fin]]&lt;&gt;"1st","",Table1323[[#This Row],[Div]]*Table1323[[#This Row],[Nat Bet]])</f>
        <v>800</v>
      </c>
      <c r="P461" s="24">
        <f>IF(Table1323[[#This Row],[Lev Ret]]="",Table1323[[#This Row],[Nat Bet]]*-1,O461-N461)</f>
        <v>700</v>
      </c>
      <c r="Q461" s="18" t="str">
        <f>TEXT(Table1323[[#This Row],[Date]],"DDD")</f>
        <v>Wed</v>
      </c>
    </row>
    <row r="462" spans="1:17" x14ac:dyDescent="0.25">
      <c r="A462" s="20">
        <v>45455</v>
      </c>
      <c r="B462" s="21">
        <v>0.65625</v>
      </c>
      <c r="C462" s="21" t="s">
        <v>19</v>
      </c>
      <c r="D462" s="18">
        <v>6</v>
      </c>
      <c r="E462" s="18">
        <v>6</v>
      </c>
      <c r="F462" s="22" t="s">
        <v>458</v>
      </c>
      <c r="G462" s="22"/>
      <c r="H462" s="23"/>
      <c r="I462" s="23" t="s">
        <v>455</v>
      </c>
      <c r="J462" s="18" t="s">
        <v>65</v>
      </c>
      <c r="K462" s="19">
        <v>100</v>
      </c>
      <c r="L462" s="18" t="str">
        <f>IF(Table1323[[#This Row],[Fin]]&lt;&gt;"1st","",Table1323[[#This Row],[Div]]*Table1323[[#This Row],[Lev Bet]])</f>
        <v/>
      </c>
      <c r="M462" s="18">
        <f>IF(Table1323[[#This Row],[Lev Ret]]="",Table1323[[#This Row],[Lev Bet]]*-1,L462-K462)</f>
        <v>-100</v>
      </c>
      <c r="N462" s="24">
        <v>120</v>
      </c>
      <c r="O462" s="24" t="str">
        <f>IF(Table1323[[#This Row],[Fin]]&lt;&gt;"1st","",Table1323[[#This Row],[Div]]*Table1323[[#This Row],[Nat Bet]])</f>
        <v/>
      </c>
      <c r="P462" s="24">
        <f>IF(Table1323[[#This Row],[Lev Ret]]="",Table1323[[#This Row],[Nat Bet]]*-1,O462-N462)</f>
        <v>-120</v>
      </c>
      <c r="Q462" s="18" t="str">
        <f>TEXT(Table1323[[#This Row],[Date]],"DDD")</f>
        <v>Wed</v>
      </c>
    </row>
    <row r="463" spans="1:17" x14ac:dyDescent="0.25">
      <c r="A463" s="20">
        <v>45455</v>
      </c>
      <c r="B463" s="21">
        <v>0.66874999999999996</v>
      </c>
      <c r="C463" s="21" t="s">
        <v>10</v>
      </c>
      <c r="D463" s="18">
        <v>8</v>
      </c>
      <c r="E463" s="18">
        <v>13</v>
      </c>
      <c r="F463" s="22" t="s">
        <v>459</v>
      </c>
      <c r="G463" s="22" t="s">
        <v>24</v>
      </c>
      <c r="H463" s="23"/>
      <c r="I463" s="23" t="s">
        <v>455</v>
      </c>
      <c r="J463" s="18" t="s">
        <v>63</v>
      </c>
      <c r="K463" s="19">
        <v>100</v>
      </c>
      <c r="L463" s="18" t="str">
        <f>IF(Table1323[[#This Row],[Fin]]&lt;&gt;"1st","",Table1323[[#This Row],[Div]]*Table1323[[#This Row],[Lev Bet]])</f>
        <v/>
      </c>
      <c r="M463" s="18">
        <f>IF(Table1323[[#This Row],[Lev Ret]]="",Table1323[[#This Row],[Lev Bet]]*-1,L463-K463)</f>
        <v>-100</v>
      </c>
      <c r="N463" s="24">
        <v>100</v>
      </c>
      <c r="O463" s="24" t="str">
        <f>IF(Table1323[[#This Row],[Fin]]&lt;&gt;"1st","",Table1323[[#This Row],[Div]]*Table1323[[#This Row],[Nat Bet]])</f>
        <v/>
      </c>
      <c r="P463" s="24">
        <f>IF(Table1323[[#This Row],[Lev Ret]]="",Table1323[[#This Row],[Nat Bet]]*-1,O463-N463)</f>
        <v>-100</v>
      </c>
      <c r="Q463" s="18" t="str">
        <f>TEXT(Table1323[[#This Row],[Date]],"DDD")</f>
        <v>Wed</v>
      </c>
    </row>
    <row r="464" spans="1:17" x14ac:dyDescent="0.25">
      <c r="A464" s="20">
        <v>45455</v>
      </c>
      <c r="B464" s="21">
        <v>0.69027777777777777</v>
      </c>
      <c r="C464" s="21" t="s">
        <v>10</v>
      </c>
      <c r="D464" s="18">
        <v>9</v>
      </c>
      <c r="E464" s="18">
        <v>12</v>
      </c>
      <c r="F464" s="22" t="s">
        <v>460</v>
      </c>
      <c r="G464" s="22" t="s">
        <v>24</v>
      </c>
      <c r="H464" s="23"/>
      <c r="I464" s="23" t="s">
        <v>455</v>
      </c>
      <c r="J464" s="18" t="s">
        <v>63</v>
      </c>
      <c r="K464" s="19">
        <v>100</v>
      </c>
      <c r="L464" s="18" t="str">
        <f>IF(Table1323[[#This Row],[Fin]]&lt;&gt;"1st","",Table1323[[#This Row],[Div]]*Table1323[[#This Row],[Lev Bet]])</f>
        <v/>
      </c>
      <c r="M464" s="18">
        <f>IF(Table1323[[#This Row],[Lev Ret]]="",Table1323[[#This Row],[Lev Bet]]*-1,L464-K464)</f>
        <v>-100</v>
      </c>
      <c r="N464" s="24">
        <v>100</v>
      </c>
      <c r="O464" s="24" t="str">
        <f>IF(Table1323[[#This Row],[Fin]]&lt;&gt;"1st","",Table1323[[#This Row],[Div]]*Table1323[[#This Row],[Nat Bet]])</f>
        <v/>
      </c>
      <c r="P464" s="24">
        <f>IF(Table1323[[#This Row],[Lev Ret]]="",Table1323[[#This Row],[Nat Bet]]*-1,O464-N464)</f>
        <v>-100</v>
      </c>
      <c r="Q464" s="18" t="str">
        <f>TEXT(Table1323[[#This Row],[Date]],"DDD")</f>
        <v>Wed</v>
      </c>
    </row>
    <row r="465" spans="1:17" x14ac:dyDescent="0.25">
      <c r="A465" s="20">
        <v>45458</v>
      </c>
      <c r="B465" s="21">
        <v>0.55555555555555558</v>
      </c>
      <c r="C465" s="21" t="s">
        <v>12</v>
      </c>
      <c r="D465" s="18">
        <v>5</v>
      </c>
      <c r="E465" s="18">
        <v>5</v>
      </c>
      <c r="F465" s="22" t="s">
        <v>265</v>
      </c>
      <c r="G465" s="22" t="s">
        <v>22</v>
      </c>
      <c r="H465" s="23">
        <v>2.7</v>
      </c>
      <c r="I465" s="23" t="s">
        <v>455</v>
      </c>
      <c r="J465" s="18" t="s">
        <v>65</v>
      </c>
      <c r="K465" s="19">
        <v>100</v>
      </c>
      <c r="L465" s="18">
        <f>IF(Table1323[[#This Row],[Fin]]&lt;&gt;"1st","",Table1323[[#This Row],[Div]]*Table1323[[#This Row],[Lev Bet]])</f>
        <v>270</v>
      </c>
      <c r="M465" s="18">
        <f>IF(Table1323[[#This Row],[Lev Ret]]="",Table1323[[#This Row],[Lev Bet]]*-1,L465-K465)</f>
        <v>170</v>
      </c>
      <c r="N465" s="24">
        <v>140</v>
      </c>
      <c r="O465" s="24">
        <f>IF(Table1323[[#This Row],[Fin]]&lt;&gt;"1st","",Table1323[[#This Row],[Div]]*Table1323[[#This Row],[Nat Bet]])</f>
        <v>378</v>
      </c>
      <c r="P465" s="24">
        <f>IF(Table1323[[#This Row],[Lev Ret]]="",Table1323[[#This Row],[Nat Bet]]*-1,O465-N465)</f>
        <v>238</v>
      </c>
      <c r="Q465" s="18" t="str">
        <f>TEXT(Table1323[[#This Row],[Date]],"DDD")</f>
        <v>Sat</v>
      </c>
    </row>
    <row r="466" spans="1:17" x14ac:dyDescent="0.25">
      <c r="A466" s="20">
        <v>45458</v>
      </c>
      <c r="B466" s="21">
        <v>0.65625</v>
      </c>
      <c r="C466" s="21" t="s">
        <v>12</v>
      </c>
      <c r="D466" s="18">
        <v>9</v>
      </c>
      <c r="E466" s="18">
        <v>6</v>
      </c>
      <c r="F466" s="22" t="s">
        <v>461</v>
      </c>
      <c r="G466" s="22" t="s">
        <v>22</v>
      </c>
      <c r="H466" s="23">
        <v>2.1</v>
      </c>
      <c r="I466" s="23" t="s">
        <v>455</v>
      </c>
      <c r="J466" s="18" t="s">
        <v>65</v>
      </c>
      <c r="K466" s="19">
        <v>100</v>
      </c>
      <c r="L466" s="18">
        <f>IF(Table1323[[#This Row],[Fin]]&lt;&gt;"1st","",Table1323[[#This Row],[Div]]*Table1323[[#This Row],[Lev Bet]])</f>
        <v>210</v>
      </c>
      <c r="M466" s="18">
        <f>IF(Table1323[[#This Row],[Lev Ret]]="",Table1323[[#This Row],[Lev Bet]]*-1,L466-K466)</f>
        <v>110</v>
      </c>
      <c r="N466" s="24">
        <v>100</v>
      </c>
      <c r="O466" s="24">
        <f>IF(Table1323[[#This Row],[Fin]]&lt;&gt;"1st","",Table1323[[#This Row],[Div]]*Table1323[[#This Row],[Nat Bet]])</f>
        <v>210</v>
      </c>
      <c r="P466" s="24">
        <f>IF(Table1323[[#This Row],[Lev Ret]]="",Table1323[[#This Row],[Nat Bet]]*-1,O466-N466)</f>
        <v>110</v>
      </c>
      <c r="Q466" s="18" t="str">
        <f>TEXT(Table1323[[#This Row],[Date]],"DDD")</f>
        <v>Sat</v>
      </c>
    </row>
    <row r="467" spans="1:17" x14ac:dyDescent="0.25">
      <c r="A467" s="20">
        <v>45462</v>
      </c>
      <c r="B467" s="21">
        <v>0.51736111111111116</v>
      </c>
      <c r="C467" s="21" t="s">
        <v>16</v>
      </c>
      <c r="D467" s="18">
        <v>1</v>
      </c>
      <c r="E467" s="18">
        <v>5</v>
      </c>
      <c r="F467" s="22" t="s">
        <v>462</v>
      </c>
      <c r="G467" s="22" t="s">
        <v>23</v>
      </c>
      <c r="H467" s="23"/>
      <c r="I467" s="23" t="s">
        <v>455</v>
      </c>
      <c r="J467" s="18" t="s">
        <v>64</v>
      </c>
      <c r="K467" s="19">
        <v>100</v>
      </c>
      <c r="L467" s="18" t="str">
        <f>IF(Table1323[[#This Row],[Fin]]&lt;&gt;"1st","",Table1323[[#This Row],[Div]]*Table1323[[#This Row],[Lev Bet]])</f>
        <v/>
      </c>
      <c r="M467" s="18">
        <f>IF(Table1323[[#This Row],[Lev Ret]]="",Table1323[[#This Row],[Lev Bet]]*-1,L467-K467)</f>
        <v>-100</v>
      </c>
      <c r="N467" s="24">
        <v>110</v>
      </c>
      <c r="O467" s="24" t="str">
        <f>IF(Table1323[[#This Row],[Fin]]&lt;&gt;"1st","",Table1323[[#This Row],[Div]]*Table1323[[#This Row],[Nat Bet]])</f>
        <v/>
      </c>
      <c r="P467" s="24">
        <f>IF(Table1323[[#This Row],[Lev Ret]]="",Table1323[[#This Row],[Nat Bet]]*-1,O467-N467)</f>
        <v>-110</v>
      </c>
      <c r="Q467" s="18" t="str">
        <f>TEXT(Table1323[[#This Row],[Date]],"DDD")</f>
        <v>Wed</v>
      </c>
    </row>
    <row r="468" spans="1:17" x14ac:dyDescent="0.25">
      <c r="A468" s="20">
        <v>45462</v>
      </c>
      <c r="B468" s="21">
        <v>0.54166666666666663</v>
      </c>
      <c r="C468" s="21" t="s">
        <v>16</v>
      </c>
      <c r="D468" s="18">
        <v>2</v>
      </c>
      <c r="E468" s="18">
        <v>1</v>
      </c>
      <c r="F468" s="22" t="s">
        <v>463</v>
      </c>
      <c r="G468" s="22"/>
      <c r="H468" s="23"/>
      <c r="I468" s="23" t="s">
        <v>455</v>
      </c>
      <c r="J468" s="18" t="s">
        <v>64</v>
      </c>
      <c r="K468" s="19">
        <v>100</v>
      </c>
      <c r="L468" s="18" t="str">
        <f>IF(Table1323[[#This Row],[Fin]]&lt;&gt;"1st","",Table1323[[#This Row],[Div]]*Table1323[[#This Row],[Lev Bet]])</f>
        <v/>
      </c>
      <c r="M468" s="18">
        <f>IF(Table1323[[#This Row],[Lev Ret]]="",Table1323[[#This Row],[Lev Bet]]*-1,L468-K468)</f>
        <v>-100</v>
      </c>
      <c r="N468" s="24">
        <v>110</v>
      </c>
      <c r="O468" s="24" t="str">
        <f>IF(Table1323[[#This Row],[Fin]]&lt;&gt;"1st","",Table1323[[#This Row],[Div]]*Table1323[[#This Row],[Nat Bet]])</f>
        <v/>
      </c>
      <c r="P468" s="24">
        <f>IF(Table1323[[#This Row],[Lev Ret]]="",Table1323[[#This Row],[Nat Bet]]*-1,O468-N468)</f>
        <v>-110</v>
      </c>
      <c r="Q468" s="18" t="str">
        <f>TEXT(Table1323[[#This Row],[Date]],"DDD")</f>
        <v>Wed</v>
      </c>
    </row>
    <row r="469" spans="1:17" x14ac:dyDescent="0.25">
      <c r="A469" s="20">
        <v>45462</v>
      </c>
      <c r="B469" s="21">
        <v>0.59791666666666665</v>
      </c>
      <c r="C469" s="21" t="s">
        <v>10</v>
      </c>
      <c r="D469" s="18">
        <v>5</v>
      </c>
      <c r="E469" s="18">
        <v>8</v>
      </c>
      <c r="F469" s="22" t="s">
        <v>464</v>
      </c>
      <c r="G469" s="22"/>
      <c r="H469" s="23"/>
      <c r="I469" s="23" t="s">
        <v>455</v>
      </c>
      <c r="J469" s="18" t="s">
        <v>63</v>
      </c>
      <c r="K469" s="19">
        <v>100</v>
      </c>
      <c r="L469" s="18" t="str">
        <f>IF(Table1323[[#This Row],[Fin]]&lt;&gt;"1st","",Table1323[[#This Row],[Div]]*Table1323[[#This Row],[Lev Bet]])</f>
        <v/>
      </c>
      <c r="M469" s="18">
        <f>IF(Table1323[[#This Row],[Lev Ret]]="",Table1323[[#This Row],[Lev Bet]]*-1,L469-K469)</f>
        <v>-100</v>
      </c>
      <c r="N469" s="24">
        <v>100</v>
      </c>
      <c r="O469" s="24" t="str">
        <f>IF(Table1323[[#This Row],[Fin]]&lt;&gt;"1st","",Table1323[[#This Row],[Div]]*Table1323[[#This Row],[Nat Bet]])</f>
        <v/>
      </c>
      <c r="P469" s="24">
        <f>IF(Table1323[[#This Row],[Lev Ret]]="",Table1323[[#This Row],[Nat Bet]]*-1,O469-N469)</f>
        <v>-100</v>
      </c>
      <c r="Q469" s="18" t="str">
        <f>TEXT(Table1323[[#This Row],[Date]],"DDD")</f>
        <v>Wed</v>
      </c>
    </row>
    <row r="470" spans="1:17" x14ac:dyDescent="0.25">
      <c r="A470" s="20">
        <v>45462</v>
      </c>
      <c r="B470" s="21">
        <v>0.63194444444444442</v>
      </c>
      <c r="C470" s="21" t="s">
        <v>18</v>
      </c>
      <c r="D470" s="18">
        <v>5</v>
      </c>
      <c r="E470" s="18">
        <v>1</v>
      </c>
      <c r="F470" s="22" t="s">
        <v>465</v>
      </c>
      <c r="G470" s="22"/>
      <c r="H470" s="23"/>
      <c r="I470" s="23" t="s">
        <v>455</v>
      </c>
      <c r="J470" s="18" t="s">
        <v>65</v>
      </c>
      <c r="K470" s="19">
        <v>100</v>
      </c>
      <c r="L470" s="18" t="str">
        <f>IF(Table1323[[#This Row],[Fin]]&lt;&gt;"1st","",Table1323[[#This Row],[Div]]*Table1323[[#This Row],[Lev Bet]])</f>
        <v/>
      </c>
      <c r="M470" s="18">
        <f>IF(Table1323[[#This Row],[Lev Ret]]="",Table1323[[#This Row],[Lev Bet]]*-1,L470-K470)</f>
        <v>-100</v>
      </c>
      <c r="N470" s="24">
        <v>120</v>
      </c>
      <c r="O470" s="24" t="str">
        <f>IF(Table1323[[#This Row],[Fin]]&lt;&gt;"1st","",Table1323[[#This Row],[Div]]*Table1323[[#This Row],[Nat Bet]])</f>
        <v/>
      </c>
      <c r="P470" s="24">
        <f>IF(Table1323[[#This Row],[Lev Ret]]="",Table1323[[#This Row],[Nat Bet]]*-1,O470-N470)</f>
        <v>-120</v>
      </c>
      <c r="Q470" s="18" t="str">
        <f>TEXT(Table1323[[#This Row],[Date]],"DDD")</f>
        <v>Wed</v>
      </c>
    </row>
    <row r="471" spans="1:17" x14ac:dyDescent="0.25">
      <c r="A471" s="20">
        <v>45465</v>
      </c>
      <c r="B471" s="21">
        <v>0.59027777777777779</v>
      </c>
      <c r="C471" s="21" t="s">
        <v>11</v>
      </c>
      <c r="D471" s="18">
        <v>5</v>
      </c>
      <c r="E471" s="18">
        <v>9</v>
      </c>
      <c r="F471" s="22" t="s">
        <v>318</v>
      </c>
      <c r="G471" s="22" t="s">
        <v>24</v>
      </c>
      <c r="H471" s="23"/>
      <c r="I471" s="23" t="s">
        <v>455</v>
      </c>
      <c r="J471" s="18" t="s">
        <v>64</v>
      </c>
      <c r="K471" s="19">
        <v>100</v>
      </c>
      <c r="L471" s="18" t="str">
        <f>IF(Table1323[[#This Row],[Fin]]&lt;&gt;"1st","",Table1323[[#This Row],[Div]]*Table1323[[#This Row],[Lev Bet]])</f>
        <v/>
      </c>
      <c r="M471" s="18">
        <f>IF(Table1323[[#This Row],[Lev Ret]]="",Table1323[[#This Row],[Lev Bet]]*-1,L471-K471)</f>
        <v>-100</v>
      </c>
      <c r="N471" s="24">
        <v>140</v>
      </c>
      <c r="O471" s="24" t="str">
        <f>IF(Table1323[[#This Row],[Fin]]&lt;&gt;"1st","",Table1323[[#This Row],[Div]]*Table1323[[#This Row],[Nat Bet]])</f>
        <v/>
      </c>
      <c r="P471" s="24">
        <f>IF(Table1323[[#This Row],[Lev Ret]]="",Table1323[[#This Row],[Nat Bet]]*-1,O471-N471)</f>
        <v>-140</v>
      </c>
      <c r="Q471" s="18" t="str">
        <f>TEXT(Table1323[[#This Row],[Date]],"DDD")</f>
        <v>Sat</v>
      </c>
    </row>
    <row r="472" spans="1:17" x14ac:dyDescent="0.25">
      <c r="A472" s="20">
        <v>45469</v>
      </c>
      <c r="B472" s="21">
        <v>0.6875</v>
      </c>
      <c r="C472" s="21" t="s">
        <v>15</v>
      </c>
      <c r="D472" s="18">
        <v>8</v>
      </c>
      <c r="E472" s="18">
        <v>11</v>
      </c>
      <c r="F472" s="22" t="s">
        <v>466</v>
      </c>
      <c r="G472" s="22" t="s">
        <v>22</v>
      </c>
      <c r="H472" s="23">
        <v>7</v>
      </c>
      <c r="I472" s="23" t="s">
        <v>455</v>
      </c>
      <c r="J472" s="18" t="s">
        <v>65</v>
      </c>
      <c r="K472" s="19">
        <v>100</v>
      </c>
      <c r="L472" s="18">
        <f>IF(Table1323[[#This Row],[Fin]]&lt;&gt;"1st","",Table1323[[#This Row],[Div]]*Table1323[[#This Row],[Lev Bet]])</f>
        <v>700</v>
      </c>
      <c r="M472" s="18">
        <f>IF(Table1323[[#This Row],[Lev Ret]]="",Table1323[[#This Row],[Lev Bet]]*-1,L472-K472)</f>
        <v>600</v>
      </c>
      <c r="N472" s="24">
        <v>120</v>
      </c>
      <c r="O472" s="24">
        <f>IF(Table1323[[#This Row],[Fin]]&lt;&gt;"1st","",Table1323[[#This Row],[Div]]*Table1323[[#This Row],[Nat Bet]])</f>
        <v>840</v>
      </c>
      <c r="P472" s="24">
        <f>IF(Table1323[[#This Row],[Lev Ret]]="",Table1323[[#This Row],[Nat Bet]]*-1,O472-N472)</f>
        <v>720</v>
      </c>
      <c r="Q472" s="18" t="str">
        <f>TEXT(Table1323[[#This Row],[Date]],"DDD")</f>
        <v>Wed</v>
      </c>
    </row>
    <row r="473" spans="1:17" x14ac:dyDescent="0.25">
      <c r="A473" s="20">
        <v>45472</v>
      </c>
      <c r="B473" s="21">
        <v>0.4826388888888889</v>
      </c>
      <c r="C473" s="21" t="s">
        <v>12</v>
      </c>
      <c r="D473" s="18">
        <v>3</v>
      </c>
      <c r="E473" s="18">
        <v>7</v>
      </c>
      <c r="F473" s="22" t="s">
        <v>467</v>
      </c>
      <c r="G473" s="22"/>
      <c r="H473" s="23"/>
      <c r="I473" s="23" t="s">
        <v>455</v>
      </c>
      <c r="J473" s="18" t="s">
        <v>65</v>
      </c>
      <c r="K473" s="19">
        <v>100</v>
      </c>
      <c r="L473" s="18" t="str">
        <f>IF(Table1323[[#This Row],[Fin]]&lt;&gt;"1st","",Table1323[[#This Row],[Div]]*Table1323[[#This Row],[Lev Bet]])</f>
        <v/>
      </c>
      <c r="M473" s="18">
        <f>IF(Table1323[[#This Row],[Lev Ret]]="",Table1323[[#This Row],[Lev Bet]]*-1,L473-K473)</f>
        <v>-100</v>
      </c>
      <c r="N473" s="24">
        <v>140</v>
      </c>
      <c r="O473" s="24" t="str">
        <f>IF(Table1323[[#This Row],[Fin]]&lt;&gt;"1st","",Table1323[[#This Row],[Div]]*Table1323[[#This Row],[Nat Bet]])</f>
        <v/>
      </c>
      <c r="P473" s="24">
        <f>IF(Table1323[[#This Row],[Lev Ret]]="",Table1323[[#This Row],[Nat Bet]]*-1,O473-N473)</f>
        <v>-140</v>
      </c>
      <c r="Q473" s="18" t="str">
        <f>TEXT(Table1323[[#This Row],[Date]],"DDD")</f>
        <v>Sat</v>
      </c>
    </row>
    <row r="474" spans="1:17" x14ac:dyDescent="0.25">
      <c r="A474" s="20">
        <v>45472</v>
      </c>
      <c r="B474" s="21">
        <v>0.50694444444444442</v>
      </c>
      <c r="C474" s="21" t="s">
        <v>12</v>
      </c>
      <c r="D474" s="18">
        <v>4</v>
      </c>
      <c r="E474" s="18">
        <v>10</v>
      </c>
      <c r="F474" s="22" t="s">
        <v>468</v>
      </c>
      <c r="G474" s="22"/>
      <c r="H474" s="23"/>
      <c r="I474" s="23" t="s">
        <v>455</v>
      </c>
      <c r="J474" s="18" t="s">
        <v>65</v>
      </c>
      <c r="K474" s="19">
        <v>100</v>
      </c>
      <c r="L474" s="18" t="str">
        <f>IF(Table1323[[#This Row],[Fin]]&lt;&gt;"1st","",Table1323[[#This Row],[Div]]*Table1323[[#This Row],[Lev Bet]])</f>
        <v/>
      </c>
      <c r="M474" s="18">
        <f>IF(Table1323[[#This Row],[Lev Ret]]="",Table1323[[#This Row],[Lev Bet]]*-1,L474-K474)</f>
        <v>-100</v>
      </c>
      <c r="N474" s="24">
        <v>140</v>
      </c>
      <c r="O474" s="24" t="str">
        <f>IF(Table1323[[#This Row],[Fin]]&lt;&gt;"1st","",Table1323[[#This Row],[Div]]*Table1323[[#This Row],[Nat Bet]])</f>
        <v/>
      </c>
      <c r="P474" s="24">
        <f>IF(Table1323[[#This Row],[Lev Ret]]="",Table1323[[#This Row],[Nat Bet]]*-1,O474-N474)</f>
        <v>-140</v>
      </c>
      <c r="Q474" s="18" t="str">
        <f>TEXT(Table1323[[#This Row],[Date]],"DDD")</f>
        <v>Sat</v>
      </c>
    </row>
    <row r="475" spans="1:17" x14ac:dyDescent="0.25">
      <c r="A475" s="20">
        <v>45472</v>
      </c>
      <c r="B475" s="21">
        <v>0.54166666666666663</v>
      </c>
      <c r="C475" s="21" t="s">
        <v>69</v>
      </c>
      <c r="D475" s="18">
        <v>4</v>
      </c>
      <c r="E475" s="18">
        <v>7</v>
      </c>
      <c r="F475" s="22" t="s">
        <v>469</v>
      </c>
      <c r="G475" s="22" t="s">
        <v>23</v>
      </c>
      <c r="H475" s="23"/>
      <c r="I475" s="23" t="s">
        <v>455</v>
      </c>
      <c r="J475" s="18" t="s">
        <v>64</v>
      </c>
      <c r="K475" s="19">
        <v>100</v>
      </c>
      <c r="L475" s="18" t="str">
        <f>IF(Table1323[[#This Row],[Fin]]&lt;&gt;"1st","",Table1323[[#This Row],[Div]]*Table1323[[#This Row],[Lev Bet]])</f>
        <v/>
      </c>
      <c r="M475" s="18">
        <f>IF(Table1323[[#This Row],[Lev Ret]]="",Table1323[[#This Row],[Lev Bet]]*-1,L475-K475)</f>
        <v>-100</v>
      </c>
      <c r="N475" s="24">
        <v>140</v>
      </c>
      <c r="O475" s="24" t="str">
        <f>IF(Table1323[[#This Row],[Fin]]&lt;&gt;"1st","",Table1323[[#This Row],[Div]]*Table1323[[#This Row],[Nat Bet]])</f>
        <v/>
      </c>
      <c r="P475" s="24">
        <f>IF(Table1323[[#This Row],[Lev Ret]]="",Table1323[[#This Row],[Nat Bet]]*-1,O475-N475)</f>
        <v>-140</v>
      </c>
      <c r="Q475" s="18" t="str">
        <f>TEXT(Table1323[[#This Row],[Date]],"DDD")</f>
        <v>Sat</v>
      </c>
    </row>
    <row r="476" spans="1:17" x14ac:dyDescent="0.25">
      <c r="A476" s="20">
        <v>45472</v>
      </c>
      <c r="B476" s="21">
        <v>0.57986111111111116</v>
      </c>
      <c r="C476" s="21" t="s">
        <v>12</v>
      </c>
      <c r="D476" s="18">
        <v>7</v>
      </c>
      <c r="E476" s="18">
        <v>5</v>
      </c>
      <c r="F476" s="22" t="s">
        <v>470</v>
      </c>
      <c r="G476" s="22" t="s">
        <v>22</v>
      </c>
      <c r="H476" s="23">
        <v>3.9</v>
      </c>
      <c r="I476" s="23" t="s">
        <v>455</v>
      </c>
      <c r="J476" s="18" t="s">
        <v>65</v>
      </c>
      <c r="K476" s="19">
        <v>100</v>
      </c>
      <c r="L476" s="18">
        <f>IF(Table1323[[#This Row],[Fin]]&lt;&gt;"1st","",Table1323[[#This Row],[Div]]*Table1323[[#This Row],[Lev Bet]])</f>
        <v>390</v>
      </c>
      <c r="M476" s="18">
        <f>IF(Table1323[[#This Row],[Lev Ret]]="",Table1323[[#This Row],[Lev Bet]]*-1,L476-K476)</f>
        <v>290</v>
      </c>
      <c r="N476" s="24">
        <v>140</v>
      </c>
      <c r="O476" s="24">
        <f>IF(Table1323[[#This Row],[Fin]]&lt;&gt;"1st","",Table1323[[#This Row],[Div]]*Table1323[[#This Row],[Nat Bet]])</f>
        <v>546</v>
      </c>
      <c r="P476" s="24">
        <f>IF(Table1323[[#This Row],[Lev Ret]]="",Table1323[[#This Row],[Nat Bet]]*-1,O476-N476)</f>
        <v>406</v>
      </c>
      <c r="Q476" s="18" t="str">
        <f>TEXT(Table1323[[#This Row],[Date]],"DDD")</f>
        <v>Sat</v>
      </c>
    </row>
    <row r="477" spans="1:17" x14ac:dyDescent="0.25">
      <c r="A477" s="20">
        <v>45476</v>
      </c>
      <c r="B477" s="21">
        <v>0.56597222222222221</v>
      </c>
      <c r="C477" s="21" t="s">
        <v>16</v>
      </c>
      <c r="D477" s="18">
        <v>3</v>
      </c>
      <c r="E477" s="18">
        <v>3</v>
      </c>
      <c r="F477" s="22" t="s">
        <v>471</v>
      </c>
      <c r="G477" s="22"/>
      <c r="H477" s="23"/>
      <c r="I477" s="23" t="s">
        <v>455</v>
      </c>
      <c r="J477" s="18" t="s">
        <v>64</v>
      </c>
      <c r="K477" s="19">
        <v>100</v>
      </c>
      <c r="L477" s="18" t="str">
        <f>IF(Table1323[[#This Row],[Fin]]&lt;&gt;"1st","",Table1323[[#This Row],[Div]]*Table1323[[#This Row],[Lev Bet]])</f>
        <v/>
      </c>
      <c r="M477" s="18">
        <f>IF(Table1323[[#This Row],[Lev Ret]]="",Table1323[[#This Row],[Lev Bet]]*-1,L477-K477)</f>
        <v>-100</v>
      </c>
      <c r="N477" s="24">
        <v>110</v>
      </c>
      <c r="O477" s="24" t="str">
        <f>IF(Table1323[[#This Row],[Fin]]&lt;&gt;"1st","",Table1323[[#This Row],[Div]]*Table1323[[#This Row],[Nat Bet]])</f>
        <v/>
      </c>
      <c r="P477" s="24">
        <f>IF(Table1323[[#This Row],[Lev Ret]]="",Table1323[[#This Row],[Nat Bet]]*-1,O477-N477)</f>
        <v>-110</v>
      </c>
      <c r="Q477" s="18" t="str">
        <f>TEXT(Table1323[[#This Row],[Date]],"DDD")</f>
        <v>Wed</v>
      </c>
    </row>
    <row r="478" spans="1:17" x14ac:dyDescent="0.25">
      <c r="A478" s="20">
        <v>45476</v>
      </c>
      <c r="B478" s="21">
        <v>0.61458333333333337</v>
      </c>
      <c r="C478" s="21" t="s">
        <v>16</v>
      </c>
      <c r="D478" s="18">
        <v>5</v>
      </c>
      <c r="E478" s="18">
        <v>3</v>
      </c>
      <c r="F478" s="22" t="s">
        <v>472</v>
      </c>
      <c r="G478" s="22"/>
      <c r="H478" s="23"/>
      <c r="I478" s="23" t="s">
        <v>455</v>
      </c>
      <c r="J478" s="18" t="s">
        <v>64</v>
      </c>
      <c r="K478" s="19">
        <v>100</v>
      </c>
      <c r="L478" s="18" t="str">
        <f>IF(Table1323[[#This Row],[Fin]]&lt;&gt;"1st","",Table1323[[#This Row],[Div]]*Table1323[[#This Row],[Lev Bet]])</f>
        <v/>
      </c>
      <c r="M478" s="18">
        <f>IF(Table1323[[#This Row],[Lev Ret]]="",Table1323[[#This Row],[Lev Bet]]*-1,L478-K478)</f>
        <v>-100</v>
      </c>
      <c r="N478" s="24">
        <v>110</v>
      </c>
      <c r="O478" s="24" t="str">
        <f>IF(Table1323[[#This Row],[Fin]]&lt;&gt;"1st","",Table1323[[#This Row],[Div]]*Table1323[[#This Row],[Nat Bet]])</f>
        <v/>
      </c>
      <c r="P478" s="24">
        <f>IF(Table1323[[#This Row],[Lev Ret]]="",Table1323[[#This Row],[Nat Bet]]*-1,O478-N478)</f>
        <v>-110</v>
      </c>
      <c r="Q478" s="18" t="str">
        <f>TEXT(Table1323[[#This Row],[Date]],"DDD")</f>
        <v>Wed</v>
      </c>
    </row>
    <row r="479" spans="1:17" x14ac:dyDescent="0.25">
      <c r="A479" s="20">
        <v>45479</v>
      </c>
      <c r="B479" s="21">
        <v>0.55902777777777779</v>
      </c>
      <c r="C479" s="21" t="s">
        <v>14</v>
      </c>
      <c r="D479" s="18">
        <v>5</v>
      </c>
      <c r="E479" s="18">
        <v>8</v>
      </c>
      <c r="F479" s="22" t="s">
        <v>465</v>
      </c>
      <c r="G479" s="22" t="s">
        <v>24</v>
      </c>
      <c r="H479" s="23"/>
      <c r="I479" s="23" t="s">
        <v>455</v>
      </c>
      <c r="J479" s="18" t="s">
        <v>65</v>
      </c>
      <c r="K479" s="19">
        <v>100</v>
      </c>
      <c r="L479" s="18" t="str">
        <f>IF(Table1323[[#This Row],[Fin]]&lt;&gt;"1st","",Table1323[[#This Row],[Div]]*Table1323[[#This Row],[Lev Bet]])</f>
        <v/>
      </c>
      <c r="M479" s="18">
        <f>IF(Table1323[[#This Row],[Lev Ret]]="",Table1323[[#This Row],[Lev Bet]]*-1,L479-K479)</f>
        <v>-100</v>
      </c>
      <c r="N479" s="24">
        <v>140</v>
      </c>
      <c r="O479" s="24" t="str">
        <f>IF(Table1323[[#This Row],[Fin]]&lt;&gt;"1st","",Table1323[[#This Row],[Div]]*Table1323[[#This Row],[Nat Bet]])</f>
        <v/>
      </c>
      <c r="P479" s="24">
        <f>IF(Table1323[[#This Row],[Lev Ret]]="",Table1323[[#This Row],[Nat Bet]]*-1,O479-N479)</f>
        <v>-140</v>
      </c>
      <c r="Q479" s="18" t="str">
        <f>TEXT(Table1323[[#This Row],[Date]],"DDD")</f>
        <v>Sat</v>
      </c>
    </row>
    <row r="480" spans="1:17" x14ac:dyDescent="0.25">
      <c r="A480" s="20">
        <v>45479</v>
      </c>
      <c r="B480" s="21">
        <v>0.60763888888888884</v>
      </c>
      <c r="C480" s="21" t="s">
        <v>14</v>
      </c>
      <c r="D480" s="18">
        <v>7</v>
      </c>
      <c r="E480" s="18">
        <v>8</v>
      </c>
      <c r="F480" s="22" t="s">
        <v>473</v>
      </c>
      <c r="G480" s="22" t="s">
        <v>24</v>
      </c>
      <c r="H480" s="23"/>
      <c r="I480" s="23" t="s">
        <v>455</v>
      </c>
      <c r="J480" s="18" t="s">
        <v>65</v>
      </c>
      <c r="K480" s="19">
        <v>100</v>
      </c>
      <c r="L480" s="18" t="str">
        <f>IF(Table1323[[#This Row],[Fin]]&lt;&gt;"1st","",Table1323[[#This Row],[Div]]*Table1323[[#This Row],[Lev Bet]])</f>
        <v/>
      </c>
      <c r="M480" s="18">
        <f>IF(Table1323[[#This Row],[Lev Ret]]="",Table1323[[#This Row],[Lev Bet]]*-1,L480-K480)</f>
        <v>-100</v>
      </c>
      <c r="N480" s="24">
        <v>140</v>
      </c>
      <c r="O480" s="24" t="str">
        <f>IF(Table1323[[#This Row],[Fin]]&lt;&gt;"1st","",Table1323[[#This Row],[Div]]*Table1323[[#This Row],[Nat Bet]])</f>
        <v/>
      </c>
      <c r="P480" s="24">
        <f>IF(Table1323[[#This Row],[Lev Ret]]="",Table1323[[#This Row],[Nat Bet]]*-1,O480-N480)</f>
        <v>-140</v>
      </c>
      <c r="Q480" s="18" t="str">
        <f>TEXT(Table1323[[#This Row],[Date]],"DDD")</f>
        <v>Sat</v>
      </c>
    </row>
    <row r="481" spans="1:17" x14ac:dyDescent="0.25">
      <c r="A481" s="20">
        <v>45483</v>
      </c>
      <c r="B481" s="21">
        <v>0.55902777777777779</v>
      </c>
      <c r="C481" s="21" t="s">
        <v>15</v>
      </c>
      <c r="D481" s="18">
        <v>2</v>
      </c>
      <c r="E481" s="18">
        <v>7</v>
      </c>
      <c r="F481" s="22" t="s">
        <v>474</v>
      </c>
      <c r="G481" s="22" t="s">
        <v>23</v>
      </c>
      <c r="H481" s="23"/>
      <c r="I481" s="23" t="s">
        <v>455</v>
      </c>
      <c r="J481" s="18" t="s">
        <v>65</v>
      </c>
      <c r="K481" s="19">
        <v>100</v>
      </c>
      <c r="L481" s="18" t="str">
        <f>IF(Table1323[[#This Row],[Fin]]&lt;&gt;"1st","",Table1323[[#This Row],[Div]]*Table1323[[#This Row],[Lev Bet]])</f>
        <v/>
      </c>
      <c r="M481" s="18">
        <f>IF(Table1323[[#This Row],[Lev Ret]]="",Table1323[[#This Row],[Lev Bet]]*-1,L481-K481)</f>
        <v>-100</v>
      </c>
      <c r="N481" s="24">
        <v>120</v>
      </c>
      <c r="O481" s="24" t="str">
        <f>IF(Table1323[[#This Row],[Fin]]&lt;&gt;"1st","",Table1323[[#This Row],[Div]]*Table1323[[#This Row],[Nat Bet]])</f>
        <v/>
      </c>
      <c r="P481" s="24">
        <f>IF(Table1323[[#This Row],[Lev Ret]]="",Table1323[[#This Row],[Nat Bet]]*-1,O481-N481)</f>
        <v>-120</v>
      </c>
      <c r="Q481" s="18" t="str">
        <f>TEXT(Table1323[[#This Row],[Date]],"DDD")</f>
        <v>Wed</v>
      </c>
    </row>
    <row r="482" spans="1:17" x14ac:dyDescent="0.25">
      <c r="A482" s="20">
        <v>45483</v>
      </c>
      <c r="B482" s="21">
        <v>0.63194444444444442</v>
      </c>
      <c r="C482" s="21" t="s">
        <v>15</v>
      </c>
      <c r="D482" s="18">
        <v>5</v>
      </c>
      <c r="E482" s="18">
        <v>6</v>
      </c>
      <c r="F482" s="22" t="s">
        <v>475</v>
      </c>
      <c r="G482" s="22" t="s">
        <v>24</v>
      </c>
      <c r="H482" s="23"/>
      <c r="I482" s="23" t="s">
        <v>455</v>
      </c>
      <c r="J482" s="18" t="s">
        <v>65</v>
      </c>
      <c r="K482" s="19">
        <v>100</v>
      </c>
      <c r="L482" s="18" t="str">
        <f>IF(Table1323[[#This Row],[Fin]]&lt;&gt;"1st","",Table1323[[#This Row],[Div]]*Table1323[[#This Row],[Lev Bet]])</f>
        <v/>
      </c>
      <c r="M482" s="18">
        <f>IF(Table1323[[#This Row],[Lev Ret]]="",Table1323[[#This Row],[Lev Bet]]*-1,L482-K482)</f>
        <v>-100</v>
      </c>
      <c r="N482" s="24">
        <v>120</v>
      </c>
      <c r="O482" s="24" t="str">
        <f>IF(Table1323[[#This Row],[Fin]]&lt;&gt;"1st","",Table1323[[#This Row],[Div]]*Table1323[[#This Row],[Nat Bet]])</f>
        <v/>
      </c>
      <c r="P482" s="24">
        <f>IF(Table1323[[#This Row],[Lev Ret]]="",Table1323[[#This Row],[Nat Bet]]*-1,O482-N482)</f>
        <v>-120</v>
      </c>
      <c r="Q482" s="18" t="str">
        <f>TEXT(Table1323[[#This Row],[Date]],"DDD")</f>
        <v>Wed</v>
      </c>
    </row>
    <row r="483" spans="1:17" x14ac:dyDescent="0.25">
      <c r="A483" s="20">
        <v>45486</v>
      </c>
      <c r="B483" s="21">
        <v>0.53819444444444442</v>
      </c>
      <c r="C483" s="21" t="s">
        <v>14</v>
      </c>
      <c r="D483" s="18">
        <v>4</v>
      </c>
      <c r="E483" s="18">
        <v>11</v>
      </c>
      <c r="F483" s="22" t="s">
        <v>476</v>
      </c>
      <c r="G483" s="22" t="s">
        <v>23</v>
      </c>
      <c r="H483" s="23"/>
      <c r="I483" s="23" t="s">
        <v>455</v>
      </c>
      <c r="J483" s="18" t="s">
        <v>65</v>
      </c>
      <c r="K483" s="19">
        <v>100</v>
      </c>
      <c r="L483" s="18" t="str">
        <f>IF(Table1323[[#This Row],[Fin]]&lt;&gt;"1st","",Table1323[[#This Row],[Div]]*Table1323[[#This Row],[Lev Bet]])</f>
        <v/>
      </c>
      <c r="M483" s="18">
        <f>IF(Table1323[[#This Row],[Lev Ret]]="",Table1323[[#This Row],[Lev Bet]]*-1,L483-K483)</f>
        <v>-100</v>
      </c>
      <c r="N483" s="24">
        <v>140</v>
      </c>
      <c r="O483" s="24" t="str">
        <f>IF(Table1323[[#This Row],[Fin]]&lt;&gt;"1st","",Table1323[[#This Row],[Div]]*Table1323[[#This Row],[Nat Bet]])</f>
        <v/>
      </c>
      <c r="P483" s="24">
        <f>IF(Table1323[[#This Row],[Lev Ret]]="",Table1323[[#This Row],[Nat Bet]]*-1,O483-N483)</f>
        <v>-140</v>
      </c>
      <c r="Q483" s="18" t="str">
        <f>TEXT(Table1323[[#This Row],[Date]],"DDD")</f>
        <v>Sat</v>
      </c>
    </row>
    <row r="484" spans="1:17" x14ac:dyDescent="0.25">
      <c r="A484" s="20">
        <v>45486</v>
      </c>
      <c r="B484" s="21">
        <v>0.58680555555555558</v>
      </c>
      <c r="C484" s="21" t="s">
        <v>14</v>
      </c>
      <c r="D484" s="18">
        <v>6</v>
      </c>
      <c r="E484" s="18">
        <v>2</v>
      </c>
      <c r="F484" s="22" t="s">
        <v>477</v>
      </c>
      <c r="G484" s="22" t="s">
        <v>24</v>
      </c>
      <c r="H484" s="23"/>
      <c r="I484" s="23" t="s">
        <v>455</v>
      </c>
      <c r="J484" s="18" t="s">
        <v>65</v>
      </c>
      <c r="K484" s="19">
        <v>100</v>
      </c>
      <c r="L484" s="18" t="str">
        <f>IF(Table1323[[#This Row],[Fin]]&lt;&gt;"1st","",Table1323[[#This Row],[Div]]*Table1323[[#This Row],[Lev Bet]])</f>
        <v/>
      </c>
      <c r="M484" s="18">
        <f>IF(Table1323[[#This Row],[Lev Ret]]="",Table1323[[#This Row],[Lev Bet]]*-1,L484-K484)</f>
        <v>-100</v>
      </c>
      <c r="N484" s="24">
        <v>140</v>
      </c>
      <c r="O484" s="24" t="str">
        <f>IF(Table1323[[#This Row],[Fin]]&lt;&gt;"1st","",Table1323[[#This Row],[Div]]*Table1323[[#This Row],[Nat Bet]])</f>
        <v/>
      </c>
      <c r="P484" s="24">
        <f>IF(Table1323[[#This Row],[Lev Ret]]="",Table1323[[#This Row],[Nat Bet]]*-1,O484-N484)</f>
        <v>-140</v>
      </c>
      <c r="Q484" s="18" t="str">
        <f>TEXT(Table1323[[#This Row],[Date]],"DDD")</f>
        <v>Sat</v>
      </c>
    </row>
    <row r="485" spans="1:17" x14ac:dyDescent="0.25">
      <c r="A485" s="20">
        <v>45486</v>
      </c>
      <c r="B485" s="21">
        <v>0.63888888888888884</v>
      </c>
      <c r="C485" s="21" t="s">
        <v>14</v>
      </c>
      <c r="D485" s="18">
        <v>8</v>
      </c>
      <c r="E485" s="18">
        <v>11</v>
      </c>
      <c r="F485" s="22" t="s">
        <v>478</v>
      </c>
      <c r="G485" s="22"/>
      <c r="H485" s="23"/>
      <c r="I485" s="23" t="s">
        <v>455</v>
      </c>
      <c r="J485" s="18" t="s">
        <v>65</v>
      </c>
      <c r="K485" s="19">
        <v>100</v>
      </c>
      <c r="L485" s="18" t="str">
        <f>IF(Table1323[[#This Row],[Fin]]&lt;&gt;"1st","",Table1323[[#This Row],[Div]]*Table1323[[#This Row],[Lev Bet]])</f>
        <v/>
      </c>
      <c r="M485" s="18">
        <f>IF(Table1323[[#This Row],[Lev Ret]]="",Table1323[[#This Row],[Lev Bet]]*-1,L485-K485)</f>
        <v>-100</v>
      </c>
      <c r="N485" s="24">
        <v>140</v>
      </c>
      <c r="O485" s="24" t="str">
        <f>IF(Table1323[[#This Row],[Fin]]&lt;&gt;"1st","",Table1323[[#This Row],[Div]]*Table1323[[#This Row],[Nat Bet]])</f>
        <v/>
      </c>
      <c r="P485" s="24">
        <f>IF(Table1323[[#This Row],[Lev Ret]]="",Table1323[[#This Row],[Nat Bet]]*-1,O485-N485)</f>
        <v>-140</v>
      </c>
      <c r="Q485" s="18" t="str">
        <f>TEXT(Table1323[[#This Row],[Date]],"DDD")</f>
        <v>Sat</v>
      </c>
    </row>
    <row r="486" spans="1:17" x14ac:dyDescent="0.25">
      <c r="A486" s="20">
        <v>45486</v>
      </c>
      <c r="B486" s="21">
        <v>0.66666666666666663</v>
      </c>
      <c r="C486" s="21" t="s">
        <v>14</v>
      </c>
      <c r="D486" s="18">
        <v>9</v>
      </c>
      <c r="E486" s="18">
        <v>9</v>
      </c>
      <c r="F486" s="22" t="s">
        <v>479</v>
      </c>
      <c r="G486" s="22"/>
      <c r="H486" s="23"/>
      <c r="I486" s="23" t="s">
        <v>455</v>
      </c>
      <c r="J486" s="18" t="s">
        <v>65</v>
      </c>
      <c r="K486" s="19">
        <v>100</v>
      </c>
      <c r="L486" s="18" t="str">
        <f>IF(Table1323[[#This Row],[Fin]]&lt;&gt;"1st","",Table1323[[#This Row],[Div]]*Table1323[[#This Row],[Lev Bet]])</f>
        <v/>
      </c>
      <c r="M486" s="18">
        <f>IF(Table1323[[#This Row],[Lev Ret]]="",Table1323[[#This Row],[Lev Bet]]*-1,L486-K486)</f>
        <v>-100</v>
      </c>
      <c r="N486" s="24">
        <v>140</v>
      </c>
      <c r="O486" s="24" t="str">
        <f>IF(Table1323[[#This Row],[Fin]]&lt;&gt;"1st","",Table1323[[#This Row],[Div]]*Table1323[[#This Row],[Nat Bet]])</f>
        <v/>
      </c>
      <c r="P486" s="24">
        <f>IF(Table1323[[#This Row],[Lev Ret]]="",Table1323[[#This Row],[Nat Bet]]*-1,O486-N486)</f>
        <v>-140</v>
      </c>
      <c r="Q486" s="18" t="str">
        <f>TEXT(Table1323[[#This Row],[Date]],"DDD")</f>
        <v>Sat</v>
      </c>
    </row>
    <row r="487" spans="1:17" x14ac:dyDescent="0.25">
      <c r="A487" s="20">
        <v>45486</v>
      </c>
      <c r="B487" s="21">
        <v>0.69097222222222221</v>
      </c>
      <c r="C487" s="21" t="s">
        <v>14</v>
      </c>
      <c r="D487" s="18">
        <v>10</v>
      </c>
      <c r="E487" s="18">
        <v>11</v>
      </c>
      <c r="F487" s="22" t="s">
        <v>480</v>
      </c>
      <c r="G487" s="22" t="s">
        <v>24</v>
      </c>
      <c r="H487" s="23"/>
      <c r="I487" s="23" t="s">
        <v>455</v>
      </c>
      <c r="J487" s="18" t="s">
        <v>65</v>
      </c>
      <c r="K487" s="19">
        <v>100</v>
      </c>
      <c r="L487" s="18" t="str">
        <f>IF(Table1323[[#This Row],[Fin]]&lt;&gt;"1st","",Table1323[[#This Row],[Div]]*Table1323[[#This Row],[Lev Bet]])</f>
        <v/>
      </c>
      <c r="M487" s="18">
        <f>IF(Table1323[[#This Row],[Lev Ret]]="",Table1323[[#This Row],[Lev Bet]]*-1,L487-K487)</f>
        <v>-100</v>
      </c>
      <c r="N487" s="24">
        <v>140</v>
      </c>
      <c r="O487" s="24" t="str">
        <f>IF(Table1323[[#This Row],[Fin]]&lt;&gt;"1st","",Table1323[[#This Row],[Div]]*Table1323[[#This Row],[Nat Bet]])</f>
        <v/>
      </c>
      <c r="P487" s="24">
        <f>IF(Table1323[[#This Row],[Lev Ret]]="",Table1323[[#This Row],[Nat Bet]]*-1,O487-N487)</f>
        <v>-140</v>
      </c>
      <c r="Q487" s="18" t="str">
        <f>TEXT(Table1323[[#This Row],[Date]],"DDD")</f>
        <v>Sat</v>
      </c>
    </row>
    <row r="488" spans="1:17" x14ac:dyDescent="0.25">
      <c r="A488" s="20">
        <v>45490</v>
      </c>
      <c r="B488" s="21">
        <v>0.63194444444444442</v>
      </c>
      <c r="C488" s="21" t="s">
        <v>19</v>
      </c>
      <c r="D488" s="18">
        <v>5</v>
      </c>
      <c r="E488" s="18">
        <v>5</v>
      </c>
      <c r="F488" s="22" t="s">
        <v>481</v>
      </c>
      <c r="G488" s="22" t="s">
        <v>22</v>
      </c>
      <c r="H488" s="23">
        <v>3.3</v>
      </c>
      <c r="I488" s="23" t="s">
        <v>455</v>
      </c>
      <c r="J488" s="18" t="s">
        <v>65</v>
      </c>
      <c r="K488" s="19">
        <v>100</v>
      </c>
      <c r="L488" s="18">
        <f>IF(Table1323[[#This Row],[Fin]]&lt;&gt;"1st","",Table1323[[#This Row],[Div]]*Table1323[[#This Row],[Lev Bet]])</f>
        <v>330</v>
      </c>
      <c r="M488" s="18">
        <f>IF(Table1323[[#This Row],[Lev Ret]]="",Table1323[[#This Row],[Lev Bet]]*-1,L488-K488)</f>
        <v>230</v>
      </c>
      <c r="N488" s="24">
        <v>120</v>
      </c>
      <c r="O488" s="24">
        <f>IF(Table1323[[#This Row],[Fin]]&lt;&gt;"1st","",Table1323[[#This Row],[Div]]*Table1323[[#This Row],[Nat Bet]])</f>
        <v>396</v>
      </c>
      <c r="P488" s="24">
        <f>IF(Table1323[[#This Row],[Lev Ret]]="",Table1323[[#This Row],[Nat Bet]]*-1,O488-N488)</f>
        <v>276</v>
      </c>
      <c r="Q488" s="18" t="str">
        <f>TEXT(Table1323[[#This Row],[Date]],"DDD")</f>
        <v>Wed</v>
      </c>
    </row>
    <row r="489" spans="1:17" x14ac:dyDescent="0.25">
      <c r="A489" s="20">
        <v>45493</v>
      </c>
      <c r="B489" s="21">
        <v>0.56597222222222221</v>
      </c>
      <c r="C489" s="21" t="s">
        <v>12</v>
      </c>
      <c r="D489" s="18">
        <v>5</v>
      </c>
      <c r="E489" s="18">
        <v>7</v>
      </c>
      <c r="F489" s="22" t="s">
        <v>473</v>
      </c>
      <c r="G489" s="22"/>
      <c r="H489" s="23"/>
      <c r="I489" s="23" t="s">
        <v>455</v>
      </c>
      <c r="J489" s="18" t="s">
        <v>65</v>
      </c>
      <c r="K489" s="19">
        <v>100</v>
      </c>
      <c r="L489" s="18" t="str">
        <f>IF(Table1323[[#This Row],[Fin]]&lt;&gt;"1st","",Table1323[[#This Row],[Div]]*Table1323[[#This Row],[Lev Bet]])</f>
        <v/>
      </c>
      <c r="M489" s="18">
        <f>IF(Table1323[[#This Row],[Lev Ret]]="",Table1323[[#This Row],[Lev Bet]]*-1,L489-K489)</f>
        <v>-100</v>
      </c>
      <c r="N489" s="24">
        <v>140</v>
      </c>
      <c r="O489" s="24" t="str">
        <f>IF(Table1323[[#This Row],[Fin]]&lt;&gt;"1st","",Table1323[[#This Row],[Div]]*Table1323[[#This Row],[Nat Bet]])</f>
        <v/>
      </c>
      <c r="P489" s="24">
        <f>IF(Table1323[[#This Row],[Lev Ret]]="",Table1323[[#This Row],[Nat Bet]]*-1,O489-N489)</f>
        <v>-140</v>
      </c>
      <c r="Q489" s="18" t="str">
        <f>TEXT(Table1323[[#This Row],[Date]],"DDD")</f>
        <v>Sat</v>
      </c>
    </row>
    <row r="490" spans="1:17" x14ac:dyDescent="0.25">
      <c r="A490" s="20">
        <v>45493</v>
      </c>
      <c r="B490" s="21">
        <v>0.59027777777777779</v>
      </c>
      <c r="C490" s="21" t="s">
        <v>12</v>
      </c>
      <c r="D490" s="18">
        <v>6</v>
      </c>
      <c r="E490" s="18">
        <v>9</v>
      </c>
      <c r="F490" s="22" t="s">
        <v>266</v>
      </c>
      <c r="G490" s="22"/>
      <c r="H490" s="23"/>
      <c r="I490" s="23" t="s">
        <v>455</v>
      </c>
      <c r="J490" s="18" t="s">
        <v>65</v>
      </c>
      <c r="K490" s="19">
        <v>100</v>
      </c>
      <c r="L490" s="18" t="str">
        <f>IF(Table1323[[#This Row],[Fin]]&lt;&gt;"1st","",Table1323[[#This Row],[Div]]*Table1323[[#This Row],[Lev Bet]])</f>
        <v/>
      </c>
      <c r="M490" s="18">
        <f>IF(Table1323[[#This Row],[Lev Ret]]="",Table1323[[#This Row],[Lev Bet]]*-1,L490-K490)</f>
        <v>-100</v>
      </c>
      <c r="N490" s="24">
        <v>140</v>
      </c>
      <c r="O490" s="24" t="str">
        <f>IF(Table1323[[#This Row],[Fin]]&lt;&gt;"1st","",Table1323[[#This Row],[Div]]*Table1323[[#This Row],[Nat Bet]])</f>
        <v/>
      </c>
      <c r="P490" s="24">
        <f>IF(Table1323[[#This Row],[Lev Ret]]="",Table1323[[#This Row],[Nat Bet]]*-1,O490-N490)</f>
        <v>-140</v>
      </c>
      <c r="Q490" s="18" t="str">
        <f>TEXT(Table1323[[#This Row],[Date]],"DDD")</f>
        <v>Sat</v>
      </c>
    </row>
    <row r="491" spans="1:17" x14ac:dyDescent="0.25">
      <c r="A491" s="20">
        <v>45500</v>
      </c>
      <c r="B491" s="21">
        <v>0.49652777777777779</v>
      </c>
      <c r="C491" s="21" t="s">
        <v>14</v>
      </c>
      <c r="D491" s="18">
        <v>2</v>
      </c>
      <c r="E491" s="18">
        <v>2</v>
      </c>
      <c r="F491" s="22" t="s">
        <v>482</v>
      </c>
      <c r="G491" s="22" t="s">
        <v>24</v>
      </c>
      <c r="H491" s="23"/>
      <c r="I491" s="23" t="s">
        <v>455</v>
      </c>
      <c r="J491" s="18" t="s">
        <v>65</v>
      </c>
      <c r="K491" s="19">
        <v>100</v>
      </c>
      <c r="L491" s="18" t="str">
        <f>IF(Table1323[[#This Row],[Fin]]&lt;&gt;"1st","",Table1323[[#This Row],[Div]]*Table1323[[#This Row],[Lev Bet]])</f>
        <v/>
      </c>
      <c r="M491" s="18">
        <f>IF(Table1323[[#This Row],[Lev Ret]]="",Table1323[[#This Row],[Lev Bet]]*-1,L491-K491)</f>
        <v>-100</v>
      </c>
      <c r="N491" s="24">
        <v>140</v>
      </c>
      <c r="O491" s="24" t="str">
        <f>IF(Table1323[[#This Row],[Fin]]&lt;&gt;"1st","",Table1323[[#This Row],[Div]]*Table1323[[#This Row],[Nat Bet]])</f>
        <v/>
      </c>
      <c r="P491" s="24">
        <f>IF(Table1323[[#This Row],[Lev Ret]]="",Table1323[[#This Row],[Nat Bet]]*-1,O491-N491)</f>
        <v>-140</v>
      </c>
      <c r="Q491" s="18" t="str">
        <f>TEXT(Table1323[[#This Row],[Date]],"DDD")</f>
        <v>Sat</v>
      </c>
    </row>
    <row r="492" spans="1:17" x14ac:dyDescent="0.25">
      <c r="A492" s="20">
        <v>45500</v>
      </c>
      <c r="B492" s="21">
        <v>0.59375</v>
      </c>
      <c r="C492" s="21" t="s">
        <v>14</v>
      </c>
      <c r="D492" s="18">
        <v>6</v>
      </c>
      <c r="E492" s="18">
        <v>7</v>
      </c>
      <c r="F492" s="22" t="s">
        <v>483</v>
      </c>
      <c r="G492" s="22"/>
      <c r="H492" s="23"/>
      <c r="I492" s="23" t="s">
        <v>455</v>
      </c>
      <c r="J492" s="18" t="s">
        <v>65</v>
      </c>
      <c r="K492" s="19">
        <v>100</v>
      </c>
      <c r="L492" s="18" t="str">
        <f>IF(Table1323[[#This Row],[Fin]]&lt;&gt;"1st","",Table1323[[#This Row],[Div]]*Table1323[[#This Row],[Lev Bet]])</f>
        <v/>
      </c>
      <c r="M492" s="18">
        <f>IF(Table1323[[#This Row],[Lev Ret]]="",Table1323[[#This Row],[Lev Bet]]*-1,L492-K492)</f>
        <v>-100</v>
      </c>
      <c r="N492" s="24">
        <v>140</v>
      </c>
      <c r="O492" s="24" t="str">
        <f>IF(Table1323[[#This Row],[Fin]]&lt;&gt;"1st","",Table1323[[#This Row],[Div]]*Table1323[[#This Row],[Nat Bet]])</f>
        <v/>
      </c>
      <c r="P492" s="24">
        <f>IF(Table1323[[#This Row],[Lev Ret]]="",Table1323[[#This Row],[Nat Bet]]*-1,O492-N492)</f>
        <v>-140</v>
      </c>
      <c r="Q492" s="18" t="str">
        <f>TEXT(Table1323[[#This Row],[Date]],"DDD")</f>
        <v>Sat</v>
      </c>
    </row>
    <row r="493" spans="1:17" x14ac:dyDescent="0.25">
      <c r="A493" s="20">
        <v>45500</v>
      </c>
      <c r="B493" s="21">
        <v>0.65972222222222221</v>
      </c>
      <c r="C493" s="21" t="s">
        <v>69</v>
      </c>
      <c r="D493" s="18">
        <v>7</v>
      </c>
      <c r="E493" s="18">
        <v>6</v>
      </c>
      <c r="F493" s="22" t="s">
        <v>484</v>
      </c>
      <c r="G493" s="22"/>
      <c r="H493" s="23"/>
      <c r="I493" s="23" t="s">
        <v>455</v>
      </c>
      <c r="J493" s="18" t="s">
        <v>64</v>
      </c>
      <c r="K493" s="19">
        <v>100</v>
      </c>
      <c r="L493" s="18" t="str">
        <f>IF(Table1323[[#This Row],[Fin]]&lt;&gt;"1st","",Table1323[[#This Row],[Div]]*Table1323[[#This Row],[Lev Bet]])</f>
        <v/>
      </c>
      <c r="M493" s="18">
        <f>IF(Table1323[[#This Row],[Lev Ret]]="",Table1323[[#This Row],[Lev Bet]]*-1,L493-K493)</f>
        <v>-100</v>
      </c>
      <c r="N493" s="24">
        <v>100</v>
      </c>
      <c r="O493" s="24" t="str">
        <f>IF(Table1323[[#This Row],[Fin]]&lt;&gt;"1st","",Table1323[[#This Row],[Div]]*Table1323[[#This Row],[Nat Bet]])</f>
        <v/>
      </c>
      <c r="P493" s="24">
        <f>IF(Table1323[[#This Row],[Lev Ret]]="",Table1323[[#This Row],[Nat Bet]]*-1,O493-N493)</f>
        <v>-100</v>
      </c>
      <c r="Q493" s="18" t="str">
        <f>TEXT(Table1323[[#This Row],[Date]],"DDD")</f>
        <v>Sat</v>
      </c>
    </row>
    <row r="494" spans="1:17" x14ac:dyDescent="0.25">
      <c r="A494" s="20">
        <v>45504</v>
      </c>
      <c r="B494" s="21">
        <v>0.59583333333333333</v>
      </c>
      <c r="C494" s="21" t="s">
        <v>10</v>
      </c>
      <c r="D494" s="18">
        <v>4</v>
      </c>
      <c r="E494" s="18">
        <v>10</v>
      </c>
      <c r="F494" s="22" t="s">
        <v>485</v>
      </c>
      <c r="G494" s="22" t="s">
        <v>23</v>
      </c>
      <c r="H494" s="23"/>
      <c r="I494" s="23" t="s">
        <v>455</v>
      </c>
      <c r="J494" s="18" t="s">
        <v>63</v>
      </c>
      <c r="K494" s="19">
        <v>100</v>
      </c>
      <c r="L494" s="18" t="str">
        <f>IF(Table1323[[#This Row],[Fin]]&lt;&gt;"1st","",Table1323[[#This Row],[Div]]*Table1323[[#This Row],[Lev Bet]])</f>
        <v/>
      </c>
      <c r="M494" s="18">
        <f>IF(Table1323[[#This Row],[Lev Ret]]="",Table1323[[#This Row],[Lev Bet]]*-1,L494-K494)</f>
        <v>-100</v>
      </c>
      <c r="N494" s="24">
        <v>100</v>
      </c>
      <c r="O494" s="24" t="str">
        <f>IF(Table1323[[#This Row],[Fin]]&lt;&gt;"1st","",Table1323[[#This Row],[Div]]*Table1323[[#This Row],[Nat Bet]])</f>
        <v/>
      </c>
      <c r="P494" s="24">
        <f>IF(Table1323[[#This Row],[Lev Ret]]="",Table1323[[#This Row],[Nat Bet]]*-1,O494-N494)</f>
        <v>-100</v>
      </c>
      <c r="Q494" s="18" t="str">
        <f>TEXT(Table1323[[#This Row],[Date]],"DDD")</f>
        <v>Wed</v>
      </c>
    </row>
    <row r="495" spans="1:17" x14ac:dyDescent="0.25">
      <c r="A495" s="20">
        <v>45504</v>
      </c>
      <c r="B495" s="21">
        <v>0.60763888888888884</v>
      </c>
      <c r="C495" s="21" t="s">
        <v>15</v>
      </c>
      <c r="D495" s="18">
        <v>5</v>
      </c>
      <c r="E495" s="18">
        <v>6</v>
      </c>
      <c r="F495" s="22" t="s">
        <v>486</v>
      </c>
      <c r="G495" s="22" t="s">
        <v>22</v>
      </c>
      <c r="H495" s="23">
        <v>5.9</v>
      </c>
      <c r="I495" s="23" t="s">
        <v>455</v>
      </c>
      <c r="J495" s="18" t="s">
        <v>65</v>
      </c>
      <c r="K495" s="19">
        <v>100</v>
      </c>
      <c r="L495" s="18">
        <f>IF(Table1323[[#This Row],[Fin]]&lt;&gt;"1st","",Table1323[[#This Row],[Div]]*Table1323[[#This Row],[Lev Bet]])</f>
        <v>590</v>
      </c>
      <c r="M495" s="18">
        <f>IF(Table1323[[#This Row],[Lev Ret]]="",Table1323[[#This Row],[Lev Bet]]*-1,L495-K495)</f>
        <v>490</v>
      </c>
      <c r="N495" s="24">
        <v>120</v>
      </c>
      <c r="O495" s="24">
        <f>IF(Table1323[[#This Row],[Fin]]&lt;&gt;"1st","",Table1323[[#This Row],[Div]]*Table1323[[#This Row],[Nat Bet]])</f>
        <v>708</v>
      </c>
      <c r="P495" s="24">
        <f>IF(Table1323[[#This Row],[Lev Ret]]="",Table1323[[#This Row],[Nat Bet]]*-1,O495-N495)</f>
        <v>588</v>
      </c>
      <c r="Q495" s="18" t="str">
        <f>TEXT(Table1323[[#This Row],[Date]],"DDD")</f>
        <v>Wed</v>
      </c>
    </row>
    <row r="496" spans="1:17" x14ac:dyDescent="0.25">
      <c r="A496" s="20">
        <v>45507</v>
      </c>
      <c r="B496" s="21">
        <v>0.47916666666666669</v>
      </c>
      <c r="C496" s="21" t="s">
        <v>12</v>
      </c>
      <c r="D496" s="18">
        <v>1</v>
      </c>
      <c r="E496" s="18">
        <v>4</v>
      </c>
      <c r="F496" s="22" t="s">
        <v>487</v>
      </c>
      <c r="G496" s="22"/>
      <c r="H496" s="23"/>
      <c r="I496" s="23" t="s">
        <v>455</v>
      </c>
      <c r="J496" s="18" t="s">
        <v>65</v>
      </c>
      <c r="K496" s="19">
        <v>100</v>
      </c>
      <c r="L496" s="18" t="str">
        <f>IF(Table1323[[#This Row],[Fin]]&lt;&gt;"1st","",Table1323[[#This Row],[Div]]*Table1323[[#This Row],[Lev Bet]])</f>
        <v/>
      </c>
      <c r="M496" s="18">
        <f>IF(Table1323[[#This Row],[Lev Ret]]="",Table1323[[#This Row],[Lev Bet]]*-1,L496-K496)</f>
        <v>-100</v>
      </c>
      <c r="N496" s="24">
        <v>140</v>
      </c>
      <c r="O496" s="24" t="str">
        <f>IF(Table1323[[#This Row],[Fin]]&lt;&gt;"1st","",Table1323[[#This Row],[Div]]*Table1323[[#This Row],[Nat Bet]])</f>
        <v/>
      </c>
      <c r="P496" s="24">
        <f>IF(Table1323[[#This Row],[Lev Ret]]="",Table1323[[#This Row],[Nat Bet]]*-1,O496-N496)</f>
        <v>-140</v>
      </c>
      <c r="Q496" s="18" t="str">
        <f>TEXT(Table1323[[#This Row],[Date]],"DDD")</f>
        <v>Sat</v>
      </c>
    </row>
    <row r="497" spans="1:17" x14ac:dyDescent="0.25">
      <c r="A497" s="20">
        <v>45507</v>
      </c>
      <c r="B497" s="21">
        <v>0.53819444444444442</v>
      </c>
      <c r="C497" s="21" t="s">
        <v>11</v>
      </c>
      <c r="D497" s="18">
        <v>2</v>
      </c>
      <c r="E497" s="18">
        <v>3</v>
      </c>
      <c r="F497" s="22" t="s">
        <v>488</v>
      </c>
      <c r="G497" s="22" t="s">
        <v>24</v>
      </c>
      <c r="H497" s="23"/>
      <c r="I497" s="23" t="s">
        <v>455</v>
      </c>
      <c r="J497" s="18" t="s">
        <v>64</v>
      </c>
      <c r="K497" s="19">
        <v>100</v>
      </c>
      <c r="L497" s="18" t="str">
        <f>IF(Table1323[[#This Row],[Fin]]&lt;&gt;"1st","",Table1323[[#This Row],[Div]]*Table1323[[#This Row],[Lev Bet]])</f>
        <v/>
      </c>
      <c r="M497" s="18">
        <f>IF(Table1323[[#This Row],[Lev Ret]]="",Table1323[[#This Row],[Lev Bet]]*-1,L497-K497)</f>
        <v>-100</v>
      </c>
      <c r="N497" s="24">
        <v>150</v>
      </c>
      <c r="O497" s="24" t="str">
        <f>IF(Table1323[[#This Row],[Fin]]&lt;&gt;"1st","",Table1323[[#This Row],[Div]]*Table1323[[#This Row],[Nat Bet]])</f>
        <v/>
      </c>
      <c r="P497" s="24">
        <f>IF(Table1323[[#This Row],[Lev Ret]]="",Table1323[[#This Row],[Nat Bet]]*-1,O497-N497)</f>
        <v>-150</v>
      </c>
      <c r="Q497" s="18" t="str">
        <f>TEXT(Table1323[[#This Row],[Date]],"DDD")</f>
        <v>Sat</v>
      </c>
    </row>
    <row r="498" spans="1:17" x14ac:dyDescent="0.25">
      <c r="A498" s="20">
        <v>45507</v>
      </c>
      <c r="B498" s="21">
        <v>0.61111111111111116</v>
      </c>
      <c r="C498" s="21" t="s">
        <v>11</v>
      </c>
      <c r="D498" s="18">
        <v>5</v>
      </c>
      <c r="E498" s="18">
        <v>6</v>
      </c>
      <c r="F498" s="22" t="s">
        <v>489</v>
      </c>
      <c r="G498" s="22"/>
      <c r="H498" s="23"/>
      <c r="I498" s="23" t="s">
        <v>455</v>
      </c>
      <c r="J498" s="18" t="s">
        <v>64</v>
      </c>
      <c r="K498" s="19">
        <v>100</v>
      </c>
      <c r="L498" s="18" t="str">
        <f>IF(Table1323[[#This Row],[Fin]]&lt;&gt;"1st","",Table1323[[#This Row],[Div]]*Table1323[[#This Row],[Lev Bet]])</f>
        <v/>
      </c>
      <c r="M498" s="18">
        <f>IF(Table1323[[#This Row],[Lev Ret]]="",Table1323[[#This Row],[Lev Bet]]*-1,L498-K498)</f>
        <v>-100</v>
      </c>
      <c r="N498" s="24">
        <v>100</v>
      </c>
      <c r="O498" s="24" t="str">
        <f>IF(Table1323[[#This Row],[Fin]]&lt;&gt;"1st","",Table1323[[#This Row],[Div]]*Table1323[[#This Row],[Nat Bet]])</f>
        <v/>
      </c>
      <c r="P498" s="24">
        <f>IF(Table1323[[#This Row],[Lev Ret]]="",Table1323[[#This Row],[Nat Bet]]*-1,O498-N498)</f>
        <v>-100</v>
      </c>
      <c r="Q498" s="18" t="str">
        <f>TEXT(Table1323[[#This Row],[Date]],"DDD")</f>
        <v>Sat</v>
      </c>
    </row>
    <row r="499" spans="1:17" x14ac:dyDescent="0.25">
      <c r="A499" s="20">
        <v>45507</v>
      </c>
      <c r="B499" s="21">
        <v>0.63541666666666663</v>
      </c>
      <c r="C499" s="21" t="s">
        <v>11</v>
      </c>
      <c r="D499" s="18">
        <v>6</v>
      </c>
      <c r="E499" s="18">
        <v>7</v>
      </c>
      <c r="F499" s="22" t="s">
        <v>490</v>
      </c>
      <c r="G499" s="22"/>
      <c r="H499" s="23"/>
      <c r="I499" s="23" t="s">
        <v>455</v>
      </c>
      <c r="J499" s="18" t="s">
        <v>64</v>
      </c>
      <c r="K499" s="19">
        <v>100</v>
      </c>
      <c r="L499" s="18" t="str">
        <f>IF(Table1323[[#This Row],[Fin]]&lt;&gt;"1st","",Table1323[[#This Row],[Div]]*Table1323[[#This Row],[Lev Bet]])</f>
        <v/>
      </c>
      <c r="M499" s="18">
        <f>IF(Table1323[[#This Row],[Lev Ret]]="",Table1323[[#This Row],[Lev Bet]]*-1,L499-K499)</f>
        <v>-100</v>
      </c>
      <c r="N499" s="24">
        <v>100</v>
      </c>
      <c r="O499" s="24" t="str">
        <f>IF(Table1323[[#This Row],[Fin]]&lt;&gt;"1st","",Table1323[[#This Row],[Div]]*Table1323[[#This Row],[Nat Bet]])</f>
        <v/>
      </c>
      <c r="P499" s="24">
        <f>IF(Table1323[[#This Row],[Lev Ret]]="",Table1323[[#This Row],[Nat Bet]]*-1,O499-N499)</f>
        <v>-100</v>
      </c>
      <c r="Q499" s="18" t="str">
        <f>TEXT(Table1323[[#This Row],[Date]],"DDD")</f>
        <v>Sat</v>
      </c>
    </row>
    <row r="500" spans="1:17" x14ac:dyDescent="0.25">
      <c r="A500" s="20">
        <v>45507</v>
      </c>
      <c r="B500" s="21">
        <v>0.63541666666666663</v>
      </c>
      <c r="C500" s="21" t="s">
        <v>11</v>
      </c>
      <c r="D500" s="18">
        <v>6</v>
      </c>
      <c r="E500" s="18">
        <v>8</v>
      </c>
      <c r="F500" s="22" t="s">
        <v>491</v>
      </c>
      <c r="G500" s="22" t="s">
        <v>22</v>
      </c>
      <c r="H500" s="23">
        <v>4</v>
      </c>
      <c r="I500" s="23" t="s">
        <v>455</v>
      </c>
      <c r="J500" s="18" t="s">
        <v>64</v>
      </c>
      <c r="K500" s="19">
        <v>100</v>
      </c>
      <c r="L500" s="18">
        <f>IF(Table1323[[#This Row],[Fin]]&lt;&gt;"1st","",Table1323[[#This Row],[Div]]*Table1323[[#This Row],[Lev Bet]])</f>
        <v>400</v>
      </c>
      <c r="M500" s="18">
        <f>IF(Table1323[[#This Row],[Lev Ret]]="",Table1323[[#This Row],[Lev Bet]]*-1,L500-K500)</f>
        <v>300</v>
      </c>
      <c r="N500" s="24">
        <v>140</v>
      </c>
      <c r="O500" s="24">
        <f>IF(Table1323[[#This Row],[Fin]]&lt;&gt;"1st","",Table1323[[#This Row],[Div]]*Table1323[[#This Row],[Nat Bet]])</f>
        <v>560</v>
      </c>
      <c r="P500" s="24">
        <f>IF(Table1323[[#This Row],[Lev Ret]]="",Table1323[[#This Row],[Nat Bet]]*-1,O500-N500)</f>
        <v>420</v>
      </c>
      <c r="Q500" s="18" t="str">
        <f>TEXT(Table1323[[#This Row],[Date]],"DDD")</f>
        <v>Sat</v>
      </c>
    </row>
    <row r="501" spans="1:17" x14ac:dyDescent="0.25">
      <c r="A501" s="20">
        <v>45507</v>
      </c>
      <c r="B501" s="21">
        <v>0.6875</v>
      </c>
      <c r="C501" s="21" t="s">
        <v>11</v>
      </c>
      <c r="D501" s="18">
        <v>8</v>
      </c>
      <c r="E501" s="18">
        <v>4</v>
      </c>
      <c r="F501" s="22" t="s">
        <v>492</v>
      </c>
      <c r="G501" s="22"/>
      <c r="H501" s="23"/>
      <c r="I501" s="23" t="s">
        <v>455</v>
      </c>
      <c r="J501" s="18" t="s">
        <v>64</v>
      </c>
      <c r="K501" s="19">
        <v>100</v>
      </c>
      <c r="L501" s="18" t="str">
        <f>IF(Table1323[[#This Row],[Fin]]&lt;&gt;"1st","",Table1323[[#This Row],[Div]]*Table1323[[#This Row],[Lev Bet]])</f>
        <v/>
      </c>
      <c r="M501" s="18">
        <f>IF(Table1323[[#This Row],[Lev Ret]]="",Table1323[[#This Row],[Lev Bet]]*-1,L501-K501)</f>
        <v>-100</v>
      </c>
      <c r="N501" s="24">
        <v>100</v>
      </c>
      <c r="O501" s="24" t="str">
        <f>IF(Table1323[[#This Row],[Fin]]&lt;&gt;"1st","",Table1323[[#This Row],[Div]]*Table1323[[#This Row],[Nat Bet]])</f>
        <v/>
      </c>
      <c r="P501" s="24">
        <f>IF(Table1323[[#This Row],[Lev Ret]]="",Table1323[[#This Row],[Nat Bet]]*-1,O501-N501)</f>
        <v>-100</v>
      </c>
      <c r="Q501" s="18" t="str">
        <f>TEXT(Table1323[[#This Row],[Date]],"DDD")</f>
        <v>Sat</v>
      </c>
    </row>
    <row r="502" spans="1:17" x14ac:dyDescent="0.25">
      <c r="A502" s="20">
        <v>45511</v>
      </c>
      <c r="B502" s="21">
        <v>0.59027777777777779</v>
      </c>
      <c r="C502" s="21" t="s">
        <v>17</v>
      </c>
      <c r="D502" s="18">
        <v>4</v>
      </c>
      <c r="E502" s="18">
        <v>7</v>
      </c>
      <c r="F502" s="22" t="s">
        <v>493</v>
      </c>
      <c r="G502" s="22"/>
      <c r="H502" s="23"/>
      <c r="I502" s="23" t="s">
        <v>455</v>
      </c>
      <c r="J502" s="18" t="s">
        <v>64</v>
      </c>
      <c r="K502" s="19">
        <v>100</v>
      </c>
      <c r="L502" s="18" t="str">
        <f>IF(Table1323[[#This Row],[Fin]]&lt;&gt;"1st","",Table1323[[#This Row],[Div]]*Table1323[[#This Row],[Lev Bet]])</f>
        <v/>
      </c>
      <c r="M502" s="18">
        <f>IF(Table1323[[#This Row],[Lev Ret]]="",Table1323[[#This Row],[Lev Bet]]*-1,L502-K502)</f>
        <v>-100</v>
      </c>
      <c r="N502" s="24">
        <v>100</v>
      </c>
      <c r="O502" s="24" t="str">
        <f>IF(Table1323[[#This Row],[Fin]]&lt;&gt;"1st","",Table1323[[#This Row],[Div]]*Table1323[[#This Row],[Nat Bet]])</f>
        <v/>
      </c>
      <c r="P502" s="24">
        <f>IF(Table1323[[#This Row],[Lev Ret]]="",Table1323[[#This Row],[Nat Bet]]*-1,O502-N502)</f>
        <v>-100</v>
      </c>
      <c r="Q502" s="18" t="str">
        <f>TEXT(Table1323[[#This Row],[Date]],"DDD")</f>
        <v>Wed</v>
      </c>
    </row>
    <row r="503" spans="1:17" x14ac:dyDescent="0.25">
      <c r="A503" s="20">
        <v>45511</v>
      </c>
      <c r="B503" s="21">
        <v>0.63194444444444442</v>
      </c>
      <c r="C503" s="21" t="s">
        <v>18</v>
      </c>
      <c r="D503" s="18">
        <v>4</v>
      </c>
      <c r="E503" s="18">
        <v>6</v>
      </c>
      <c r="F503" s="22" t="s">
        <v>494</v>
      </c>
      <c r="G503" s="22" t="s">
        <v>23</v>
      </c>
      <c r="H503" s="23"/>
      <c r="I503" s="23" t="s">
        <v>455</v>
      </c>
      <c r="J503" s="18" t="s">
        <v>65</v>
      </c>
      <c r="K503" s="19">
        <v>100</v>
      </c>
      <c r="L503" s="18" t="str">
        <f>IF(Table1323[[#This Row],[Fin]]&lt;&gt;"1st","",Table1323[[#This Row],[Div]]*Table1323[[#This Row],[Lev Bet]])</f>
        <v/>
      </c>
      <c r="M503" s="18">
        <f>IF(Table1323[[#This Row],[Lev Ret]]="",Table1323[[#This Row],[Lev Bet]]*-1,L503-K503)</f>
        <v>-100</v>
      </c>
      <c r="N503" s="24">
        <v>120</v>
      </c>
      <c r="O503" s="24" t="str">
        <f>IF(Table1323[[#This Row],[Fin]]&lt;&gt;"1st","",Table1323[[#This Row],[Div]]*Table1323[[#This Row],[Nat Bet]])</f>
        <v/>
      </c>
      <c r="P503" s="24">
        <f>IF(Table1323[[#This Row],[Lev Ret]]="",Table1323[[#This Row],[Nat Bet]]*-1,O503-N503)</f>
        <v>-120</v>
      </c>
      <c r="Q503" s="18" t="str">
        <f>TEXT(Table1323[[#This Row],[Date]],"DDD")</f>
        <v>Wed</v>
      </c>
    </row>
    <row r="504" spans="1:17" x14ac:dyDescent="0.25">
      <c r="A504" s="20">
        <v>45514</v>
      </c>
      <c r="B504" s="21">
        <v>0.51388888888888884</v>
      </c>
      <c r="C504" s="21" t="s">
        <v>94</v>
      </c>
      <c r="D504" s="18">
        <v>1</v>
      </c>
      <c r="E504" s="18">
        <v>5</v>
      </c>
      <c r="F504" s="22" t="s">
        <v>495</v>
      </c>
      <c r="G504" s="22" t="s">
        <v>22</v>
      </c>
      <c r="H504" s="23">
        <v>3.1</v>
      </c>
      <c r="I504" s="23" t="s">
        <v>455</v>
      </c>
      <c r="J504" s="18" t="s">
        <v>64</v>
      </c>
      <c r="K504" s="19">
        <v>100</v>
      </c>
      <c r="L504" s="18">
        <f>IF(Table1323[[#This Row],[Fin]]&lt;&gt;"1st","",Table1323[[#This Row],[Div]]*Table1323[[#This Row],[Lev Bet]])</f>
        <v>310</v>
      </c>
      <c r="M504" s="18">
        <f>IF(Table1323[[#This Row],[Lev Ret]]="",Table1323[[#This Row],[Lev Bet]]*-1,L504-K504)</f>
        <v>210</v>
      </c>
      <c r="N504" s="24">
        <v>150</v>
      </c>
      <c r="O504" s="24">
        <f>IF(Table1323[[#This Row],[Fin]]&lt;&gt;"1st","",Table1323[[#This Row],[Div]]*Table1323[[#This Row],[Nat Bet]])</f>
        <v>465</v>
      </c>
      <c r="P504" s="24">
        <f>IF(Table1323[[#This Row],[Lev Ret]]="",Table1323[[#This Row],[Nat Bet]]*-1,O504-N504)</f>
        <v>315</v>
      </c>
      <c r="Q504" s="18" t="str">
        <f>TEXT(Table1323[[#This Row],[Date]],"DDD")</f>
        <v>Sat</v>
      </c>
    </row>
    <row r="505" spans="1:17" x14ac:dyDescent="0.25">
      <c r="A505" s="20">
        <v>45514</v>
      </c>
      <c r="B505" s="21">
        <v>0.52777777777777779</v>
      </c>
      <c r="C505" s="21" t="s">
        <v>14</v>
      </c>
      <c r="D505" s="18">
        <v>3</v>
      </c>
      <c r="E505" s="18">
        <v>6</v>
      </c>
      <c r="F505" s="22" t="s">
        <v>496</v>
      </c>
      <c r="G505" s="22" t="s">
        <v>24</v>
      </c>
      <c r="H505" s="23"/>
      <c r="I505" s="23" t="s">
        <v>455</v>
      </c>
      <c r="J505" s="18" t="s">
        <v>65</v>
      </c>
      <c r="K505" s="19">
        <v>100</v>
      </c>
      <c r="L505" s="18" t="str">
        <f>IF(Table1323[[#This Row],[Fin]]&lt;&gt;"1st","",Table1323[[#This Row],[Div]]*Table1323[[#This Row],[Lev Bet]])</f>
        <v/>
      </c>
      <c r="M505" s="18">
        <f>IF(Table1323[[#This Row],[Lev Ret]]="",Table1323[[#This Row],[Lev Bet]]*-1,L505-K505)</f>
        <v>-100</v>
      </c>
      <c r="N505" s="24">
        <v>140</v>
      </c>
      <c r="O505" s="24" t="str">
        <f>IF(Table1323[[#This Row],[Fin]]&lt;&gt;"1st","",Table1323[[#This Row],[Div]]*Table1323[[#This Row],[Nat Bet]])</f>
        <v/>
      </c>
      <c r="P505" s="24">
        <f>IF(Table1323[[#This Row],[Lev Ret]]="",Table1323[[#This Row],[Nat Bet]]*-1,O505-N505)</f>
        <v>-140</v>
      </c>
      <c r="Q505" s="18" t="str">
        <f>TEXT(Table1323[[#This Row],[Date]],"DDD")</f>
        <v>Sat</v>
      </c>
    </row>
    <row r="506" spans="1:17" x14ac:dyDescent="0.25">
      <c r="A506" s="20">
        <v>45514</v>
      </c>
      <c r="B506" s="21">
        <v>0.57638888888888884</v>
      </c>
      <c r="C506" s="21" t="s">
        <v>14</v>
      </c>
      <c r="D506" s="18">
        <v>5</v>
      </c>
      <c r="E506" s="18">
        <v>8</v>
      </c>
      <c r="F506" s="22" t="s">
        <v>497</v>
      </c>
      <c r="G506" s="22"/>
      <c r="H506" s="23"/>
      <c r="I506" s="23" t="s">
        <v>455</v>
      </c>
      <c r="J506" s="18" t="s">
        <v>65</v>
      </c>
      <c r="K506" s="19">
        <v>100</v>
      </c>
      <c r="L506" s="18" t="str">
        <f>IF(Table1323[[#This Row],[Fin]]&lt;&gt;"1st","",Table1323[[#This Row],[Div]]*Table1323[[#This Row],[Lev Bet]])</f>
        <v/>
      </c>
      <c r="M506" s="18">
        <f>IF(Table1323[[#This Row],[Lev Ret]]="",Table1323[[#This Row],[Lev Bet]]*-1,L506-K506)</f>
        <v>-100</v>
      </c>
      <c r="N506" s="24">
        <v>140</v>
      </c>
      <c r="O506" s="24" t="str">
        <f>IF(Table1323[[#This Row],[Fin]]&lt;&gt;"1st","",Table1323[[#This Row],[Div]]*Table1323[[#This Row],[Nat Bet]])</f>
        <v/>
      </c>
      <c r="P506" s="24">
        <f>IF(Table1323[[#This Row],[Lev Ret]]="",Table1323[[#This Row],[Nat Bet]]*-1,O506-N506)</f>
        <v>-140</v>
      </c>
      <c r="Q506" s="18" t="str">
        <f>TEXT(Table1323[[#This Row],[Date]],"DDD")</f>
        <v>Sat</v>
      </c>
    </row>
    <row r="507" spans="1:17" x14ac:dyDescent="0.25">
      <c r="A507" s="20">
        <v>45514</v>
      </c>
      <c r="B507" s="21">
        <v>0.67708333333333337</v>
      </c>
      <c r="C507" s="21" t="s">
        <v>14</v>
      </c>
      <c r="D507" s="18">
        <v>9</v>
      </c>
      <c r="E507" s="18">
        <v>9</v>
      </c>
      <c r="F507" s="22" t="s">
        <v>208</v>
      </c>
      <c r="G507" s="22"/>
      <c r="H507" s="23"/>
      <c r="I507" s="23" t="s">
        <v>455</v>
      </c>
      <c r="J507" s="18" t="s">
        <v>65</v>
      </c>
      <c r="K507" s="19">
        <v>100</v>
      </c>
      <c r="L507" s="18" t="str">
        <f>IF(Table1323[[#This Row],[Fin]]&lt;&gt;"1st","",Table1323[[#This Row],[Div]]*Table1323[[#This Row],[Lev Bet]])</f>
        <v/>
      </c>
      <c r="M507" s="18">
        <f>IF(Table1323[[#This Row],[Lev Ret]]="",Table1323[[#This Row],[Lev Bet]]*-1,L507-K507)</f>
        <v>-100</v>
      </c>
      <c r="N507" s="24">
        <v>140</v>
      </c>
      <c r="O507" s="24" t="str">
        <f>IF(Table1323[[#This Row],[Fin]]&lt;&gt;"1st","",Table1323[[#This Row],[Div]]*Table1323[[#This Row],[Nat Bet]])</f>
        <v/>
      </c>
      <c r="P507" s="24">
        <f>IF(Table1323[[#This Row],[Lev Ret]]="",Table1323[[#This Row],[Nat Bet]]*-1,O507-N507)</f>
        <v>-140</v>
      </c>
      <c r="Q507" s="18" t="str">
        <f>TEXT(Table1323[[#This Row],[Date]],"DDD")</f>
        <v>Sat</v>
      </c>
    </row>
    <row r="508" spans="1:17" x14ac:dyDescent="0.25">
      <c r="A508" s="20">
        <v>45518</v>
      </c>
      <c r="B508" s="21">
        <v>0.60763888888888884</v>
      </c>
      <c r="C508" s="21" t="s">
        <v>19</v>
      </c>
      <c r="D508" s="18">
        <v>3</v>
      </c>
      <c r="E508" s="18">
        <v>8</v>
      </c>
      <c r="F508" s="22" t="s">
        <v>498</v>
      </c>
      <c r="G508" s="22" t="s">
        <v>22</v>
      </c>
      <c r="H508" s="23">
        <v>1.4</v>
      </c>
      <c r="I508" s="23" t="s">
        <v>455</v>
      </c>
      <c r="J508" s="18" t="s">
        <v>65</v>
      </c>
      <c r="K508" s="19">
        <v>100</v>
      </c>
      <c r="L508" s="18">
        <f>IF(Table1323[[#This Row],[Fin]]&lt;&gt;"1st","",Table1323[[#This Row],[Div]]*Table1323[[#This Row],[Lev Bet]])</f>
        <v>140</v>
      </c>
      <c r="M508" s="18">
        <f>IF(Table1323[[#This Row],[Lev Ret]]="",Table1323[[#This Row],[Lev Bet]]*-1,L508-K508)</f>
        <v>40</v>
      </c>
      <c r="N508" s="24">
        <v>120</v>
      </c>
      <c r="O508" s="24">
        <f>IF(Table1323[[#This Row],[Fin]]&lt;&gt;"1st","",Table1323[[#This Row],[Div]]*Table1323[[#This Row],[Nat Bet]])</f>
        <v>168</v>
      </c>
      <c r="P508" s="24">
        <f>IF(Table1323[[#This Row],[Lev Ret]]="",Table1323[[#This Row],[Nat Bet]]*-1,O508-N508)</f>
        <v>48</v>
      </c>
      <c r="Q508" s="18" t="str">
        <f>TEXT(Table1323[[#This Row],[Date]],"DDD")</f>
        <v>Wed</v>
      </c>
    </row>
    <row r="509" spans="1:17" x14ac:dyDescent="0.25">
      <c r="A509" s="20">
        <v>45518</v>
      </c>
      <c r="B509" s="21">
        <v>0.63194444444444442</v>
      </c>
      <c r="C509" s="21" t="s">
        <v>19</v>
      </c>
      <c r="D509" s="18">
        <v>4</v>
      </c>
      <c r="E509" s="18">
        <v>6</v>
      </c>
      <c r="F509" s="22" t="s">
        <v>499</v>
      </c>
      <c r="G509" s="22" t="s">
        <v>24</v>
      </c>
      <c r="H509" s="23"/>
      <c r="I509" s="23" t="s">
        <v>455</v>
      </c>
      <c r="J509" s="18" t="s">
        <v>65</v>
      </c>
      <c r="K509" s="19">
        <v>100</v>
      </c>
      <c r="L509" s="18" t="str">
        <f>IF(Table1323[[#This Row],[Fin]]&lt;&gt;"1st","",Table1323[[#This Row],[Div]]*Table1323[[#This Row],[Lev Bet]])</f>
        <v/>
      </c>
      <c r="M509" s="18">
        <f>IF(Table1323[[#This Row],[Lev Ret]]="",Table1323[[#This Row],[Lev Bet]]*-1,L509-K509)</f>
        <v>-100</v>
      </c>
      <c r="N509" s="24">
        <v>120</v>
      </c>
      <c r="O509" s="24" t="str">
        <f>IF(Table1323[[#This Row],[Fin]]&lt;&gt;"1st","",Table1323[[#This Row],[Div]]*Table1323[[#This Row],[Nat Bet]])</f>
        <v/>
      </c>
      <c r="P509" s="24">
        <f>IF(Table1323[[#This Row],[Lev Ret]]="",Table1323[[#This Row],[Nat Bet]]*-1,O509-N509)</f>
        <v>-120</v>
      </c>
      <c r="Q509" s="18" t="str">
        <f>TEXT(Table1323[[#This Row],[Date]],"DDD")</f>
        <v>Wed</v>
      </c>
    </row>
    <row r="510" spans="1:17" x14ac:dyDescent="0.25">
      <c r="A510" s="20">
        <v>45518</v>
      </c>
      <c r="B510" s="21">
        <v>0.66319444444444442</v>
      </c>
      <c r="C510" s="21" t="s">
        <v>17</v>
      </c>
      <c r="D510" s="18">
        <v>6</v>
      </c>
      <c r="E510" s="18">
        <v>9</v>
      </c>
      <c r="F510" s="22" t="s">
        <v>500</v>
      </c>
      <c r="G510" s="22" t="s">
        <v>24</v>
      </c>
      <c r="H510" s="23"/>
      <c r="I510" s="23" t="s">
        <v>455</v>
      </c>
      <c r="J510" s="18" t="s">
        <v>64</v>
      </c>
      <c r="K510" s="19">
        <v>100</v>
      </c>
      <c r="L510" s="18" t="str">
        <f>IF(Table1323[[#This Row],[Fin]]&lt;&gt;"1st","",Table1323[[#This Row],[Div]]*Table1323[[#This Row],[Lev Bet]])</f>
        <v/>
      </c>
      <c r="M510" s="18">
        <f>IF(Table1323[[#This Row],[Lev Ret]]="",Table1323[[#This Row],[Lev Bet]]*-1,L510-K510)</f>
        <v>-100</v>
      </c>
      <c r="N510" s="24">
        <v>110</v>
      </c>
      <c r="O510" s="24" t="str">
        <f>IF(Table1323[[#This Row],[Fin]]&lt;&gt;"1st","",Table1323[[#This Row],[Div]]*Table1323[[#This Row],[Nat Bet]])</f>
        <v/>
      </c>
      <c r="P510" s="24">
        <f>IF(Table1323[[#This Row],[Lev Ret]]="",Table1323[[#This Row],[Nat Bet]]*-1,O510-N510)</f>
        <v>-110</v>
      </c>
      <c r="Q510" s="18" t="str">
        <f>TEXT(Table1323[[#This Row],[Date]],"DDD")</f>
        <v>Wed</v>
      </c>
    </row>
    <row r="511" spans="1:17" x14ac:dyDescent="0.25">
      <c r="A511" s="20">
        <v>45521</v>
      </c>
      <c r="B511" s="21">
        <v>0.51249999999999996</v>
      </c>
      <c r="C511" s="21" t="s">
        <v>10</v>
      </c>
      <c r="D511" s="18">
        <v>1</v>
      </c>
      <c r="E511" s="18">
        <v>1</v>
      </c>
      <c r="F511" s="22" t="s">
        <v>501</v>
      </c>
      <c r="G511" s="22" t="s">
        <v>22</v>
      </c>
      <c r="H511" s="23">
        <v>3.5</v>
      </c>
      <c r="I511" s="23" t="s">
        <v>455</v>
      </c>
      <c r="J511" s="18" t="s">
        <v>63</v>
      </c>
      <c r="K511" s="19">
        <v>100</v>
      </c>
      <c r="L511" s="18">
        <f>IF(Table1323[[#This Row],[Fin]]&lt;&gt;"1st","",Table1323[[#This Row],[Div]]*Table1323[[#This Row],[Lev Bet]])</f>
        <v>350</v>
      </c>
      <c r="M511" s="18">
        <f>IF(Table1323[[#This Row],[Lev Ret]]="",Table1323[[#This Row],[Lev Bet]]*-1,L511-K511)</f>
        <v>250</v>
      </c>
      <c r="N511" s="24">
        <v>140</v>
      </c>
      <c r="O511" s="24">
        <f>IF(Table1323[[#This Row],[Fin]]&lt;&gt;"1st","",Table1323[[#This Row],[Div]]*Table1323[[#This Row],[Nat Bet]])</f>
        <v>490</v>
      </c>
      <c r="P511" s="24">
        <f>IF(Table1323[[#This Row],[Lev Ret]]="",Table1323[[#This Row],[Nat Bet]]*-1,O511-N511)</f>
        <v>350</v>
      </c>
      <c r="Q511" s="18" t="str">
        <f>TEXT(Table1323[[#This Row],[Date]],"DDD")</f>
        <v>Sat</v>
      </c>
    </row>
    <row r="512" spans="1:17" x14ac:dyDescent="0.25">
      <c r="A512" s="20">
        <v>45521</v>
      </c>
      <c r="B512" s="21">
        <v>0.54166666666666663</v>
      </c>
      <c r="C512" s="21" t="s">
        <v>69</v>
      </c>
      <c r="D512" s="18">
        <v>2</v>
      </c>
      <c r="E512" s="18">
        <v>7</v>
      </c>
      <c r="F512" s="22" t="s">
        <v>502</v>
      </c>
      <c r="G512" s="22" t="s">
        <v>22</v>
      </c>
      <c r="H512" s="23">
        <v>2.1</v>
      </c>
      <c r="I512" s="23" t="s">
        <v>455</v>
      </c>
      <c r="J512" s="18" t="s">
        <v>64</v>
      </c>
      <c r="K512" s="19">
        <v>100</v>
      </c>
      <c r="L512" s="18">
        <f>IF(Table1323[[#This Row],[Fin]]&lt;&gt;"1st","",Table1323[[#This Row],[Div]]*Table1323[[#This Row],[Lev Bet]])</f>
        <v>210</v>
      </c>
      <c r="M512" s="18">
        <f>IF(Table1323[[#This Row],[Lev Ret]]="",Table1323[[#This Row],[Lev Bet]]*-1,L512-K512)</f>
        <v>110</v>
      </c>
      <c r="N512" s="24">
        <v>150</v>
      </c>
      <c r="O512" s="24">
        <f>IF(Table1323[[#This Row],[Fin]]&lt;&gt;"1st","",Table1323[[#This Row],[Div]]*Table1323[[#This Row],[Nat Bet]])</f>
        <v>315</v>
      </c>
      <c r="P512" s="24">
        <f>IF(Table1323[[#This Row],[Lev Ret]]="",Table1323[[#This Row],[Nat Bet]]*-1,O512-N512)</f>
        <v>165</v>
      </c>
      <c r="Q512" s="18" t="str">
        <f>TEXT(Table1323[[#This Row],[Date]],"DDD")</f>
        <v>Sat</v>
      </c>
    </row>
    <row r="513" spans="1:17" x14ac:dyDescent="0.25">
      <c r="A513" s="20">
        <v>45521</v>
      </c>
      <c r="B513" s="21">
        <v>0.65625</v>
      </c>
      <c r="C513" s="21" t="s">
        <v>12</v>
      </c>
      <c r="D513" s="18">
        <v>8</v>
      </c>
      <c r="E513" s="18">
        <v>10</v>
      </c>
      <c r="F513" s="22" t="s">
        <v>203</v>
      </c>
      <c r="G513" s="22" t="s">
        <v>24</v>
      </c>
      <c r="H513" s="23"/>
      <c r="I513" s="23" t="s">
        <v>455</v>
      </c>
      <c r="J513" s="18" t="s">
        <v>65</v>
      </c>
      <c r="K513" s="19">
        <v>100</v>
      </c>
      <c r="L513" s="18" t="str">
        <f>IF(Table1323[[#This Row],[Fin]]&lt;&gt;"1st","",Table1323[[#This Row],[Div]]*Table1323[[#This Row],[Lev Bet]])</f>
        <v/>
      </c>
      <c r="M513" s="18">
        <f>IF(Table1323[[#This Row],[Lev Ret]]="",Table1323[[#This Row],[Lev Bet]]*-1,L513-K513)</f>
        <v>-100</v>
      </c>
      <c r="N513" s="24">
        <v>140</v>
      </c>
      <c r="O513" s="24" t="str">
        <f>IF(Table1323[[#This Row],[Fin]]&lt;&gt;"1st","",Table1323[[#This Row],[Div]]*Table1323[[#This Row],[Nat Bet]])</f>
        <v/>
      </c>
      <c r="P513" s="24">
        <f>IF(Table1323[[#This Row],[Lev Ret]]="",Table1323[[#This Row],[Nat Bet]]*-1,O513-N513)</f>
        <v>-140</v>
      </c>
      <c r="Q513" s="18" t="str">
        <f>TEXT(Table1323[[#This Row],[Date]],"DDD")</f>
        <v>Sat</v>
      </c>
    </row>
    <row r="514" spans="1:17" x14ac:dyDescent="0.25">
      <c r="A514" s="20">
        <v>45521</v>
      </c>
      <c r="B514" s="21">
        <v>0.71875</v>
      </c>
      <c r="C514" s="21" t="s">
        <v>69</v>
      </c>
      <c r="D514" s="18">
        <v>9</v>
      </c>
      <c r="E514" s="18">
        <v>16</v>
      </c>
      <c r="F514" s="22" t="s">
        <v>270</v>
      </c>
      <c r="G514" s="22" t="s">
        <v>23</v>
      </c>
      <c r="H514" s="23"/>
      <c r="I514" s="23" t="s">
        <v>455</v>
      </c>
      <c r="J514" s="18" t="s">
        <v>64</v>
      </c>
      <c r="K514" s="19">
        <v>100</v>
      </c>
      <c r="L514" s="18" t="str">
        <f>IF(Table1323[[#This Row],[Fin]]&lt;&gt;"1st","",Table1323[[#This Row],[Div]]*Table1323[[#This Row],[Lev Bet]])</f>
        <v/>
      </c>
      <c r="M514" s="18">
        <f>IF(Table1323[[#This Row],[Lev Ret]]="",Table1323[[#This Row],[Lev Bet]]*-1,L514-K514)</f>
        <v>-100</v>
      </c>
      <c r="N514" s="24">
        <v>150</v>
      </c>
      <c r="O514" s="24" t="str">
        <f>IF(Table1323[[#This Row],[Fin]]&lt;&gt;"1st","",Table1323[[#This Row],[Div]]*Table1323[[#This Row],[Nat Bet]])</f>
        <v/>
      </c>
      <c r="P514" s="24">
        <f>IF(Table1323[[#This Row],[Lev Ret]]="",Table1323[[#This Row],[Nat Bet]]*-1,O514-N514)</f>
        <v>-150</v>
      </c>
      <c r="Q514" s="18" t="str">
        <f>TEXT(Table1323[[#This Row],[Date]],"DDD")</f>
        <v>Sat</v>
      </c>
    </row>
    <row r="515" spans="1:17" x14ac:dyDescent="0.25">
      <c r="A515" s="20">
        <v>45525</v>
      </c>
      <c r="B515" s="21">
        <v>0.60763888888888884</v>
      </c>
      <c r="C515" s="21" t="s">
        <v>15</v>
      </c>
      <c r="D515" s="18">
        <v>3</v>
      </c>
      <c r="E515" s="18">
        <v>7</v>
      </c>
      <c r="F515" s="22" t="s">
        <v>503</v>
      </c>
      <c r="G515" s="22"/>
      <c r="H515" s="23"/>
      <c r="I515" s="23" t="s">
        <v>455</v>
      </c>
      <c r="J515" s="18" t="s">
        <v>65</v>
      </c>
      <c r="K515" s="19">
        <v>100</v>
      </c>
      <c r="L515" s="18" t="str">
        <f>IF(Table1323[[#This Row],[Fin]]&lt;&gt;"1st","",Table1323[[#This Row],[Div]]*Table1323[[#This Row],[Lev Bet]])</f>
        <v/>
      </c>
      <c r="M515" s="18">
        <f>IF(Table1323[[#This Row],[Lev Ret]]="",Table1323[[#This Row],[Lev Bet]]*-1,L515-K515)</f>
        <v>-100</v>
      </c>
      <c r="N515" s="24">
        <v>120</v>
      </c>
      <c r="O515" s="24" t="str">
        <f>IF(Table1323[[#This Row],[Fin]]&lt;&gt;"1st","",Table1323[[#This Row],[Div]]*Table1323[[#This Row],[Nat Bet]])</f>
        <v/>
      </c>
      <c r="P515" s="24">
        <f>IF(Table1323[[#This Row],[Lev Ret]]="",Table1323[[#This Row],[Nat Bet]]*-1,O515-N515)</f>
        <v>-120</v>
      </c>
      <c r="Q515" s="18" t="str">
        <f>TEXT(Table1323[[#This Row],[Date]],"DDD")</f>
        <v>Wed</v>
      </c>
    </row>
    <row r="516" spans="1:17" x14ac:dyDescent="0.25">
      <c r="A516" s="20">
        <v>45525</v>
      </c>
      <c r="B516" s="21">
        <v>0.65625</v>
      </c>
      <c r="C516" s="21" t="s">
        <v>15</v>
      </c>
      <c r="D516" s="18">
        <v>5</v>
      </c>
      <c r="E516" s="18">
        <v>8</v>
      </c>
      <c r="F516" s="22" t="s">
        <v>498</v>
      </c>
      <c r="G516" s="22" t="s">
        <v>22</v>
      </c>
      <c r="H516" s="23">
        <v>2.2000000000000002</v>
      </c>
      <c r="I516" s="23" t="s">
        <v>455</v>
      </c>
      <c r="J516" s="18" t="s">
        <v>65</v>
      </c>
      <c r="K516" s="19">
        <v>100</v>
      </c>
      <c r="L516" s="18">
        <f>IF(Table1323[[#This Row],[Fin]]&lt;&gt;"1st","",Table1323[[#This Row],[Div]]*Table1323[[#This Row],[Lev Bet]])</f>
        <v>220.00000000000003</v>
      </c>
      <c r="M516" s="18">
        <f>IF(Table1323[[#This Row],[Lev Ret]]="",Table1323[[#This Row],[Lev Bet]]*-1,L516-K516)</f>
        <v>120.00000000000003</v>
      </c>
      <c r="N516" s="24">
        <v>120</v>
      </c>
      <c r="O516" s="24">
        <f>IF(Table1323[[#This Row],[Fin]]&lt;&gt;"1st","",Table1323[[#This Row],[Div]]*Table1323[[#This Row],[Nat Bet]])</f>
        <v>264</v>
      </c>
      <c r="P516" s="24">
        <f>IF(Table1323[[#This Row],[Lev Ret]]="",Table1323[[#This Row],[Nat Bet]]*-1,O516-N516)</f>
        <v>144</v>
      </c>
      <c r="Q516" s="18" t="str">
        <f>TEXT(Table1323[[#This Row],[Date]],"DDD")</f>
        <v>Wed</v>
      </c>
    </row>
    <row r="517" spans="1:17" x14ac:dyDescent="0.25">
      <c r="A517" s="20">
        <v>45525</v>
      </c>
      <c r="B517" s="21">
        <v>0.68055555555555558</v>
      </c>
      <c r="C517" s="21" t="s">
        <v>15</v>
      </c>
      <c r="D517" s="18">
        <v>6</v>
      </c>
      <c r="E517" s="18">
        <v>5</v>
      </c>
      <c r="F517" s="22" t="s">
        <v>504</v>
      </c>
      <c r="G517" s="22"/>
      <c r="H517" s="23"/>
      <c r="I517" s="23" t="s">
        <v>455</v>
      </c>
      <c r="J517" s="18" t="s">
        <v>65</v>
      </c>
      <c r="K517" s="19">
        <v>100</v>
      </c>
      <c r="L517" s="18" t="str">
        <f>IF(Table1323[[#This Row],[Fin]]&lt;&gt;"1st","",Table1323[[#This Row],[Div]]*Table1323[[#This Row],[Lev Bet]])</f>
        <v/>
      </c>
      <c r="M517" s="18">
        <f>IF(Table1323[[#This Row],[Lev Ret]]="",Table1323[[#This Row],[Lev Bet]]*-1,L517-K517)</f>
        <v>-100</v>
      </c>
      <c r="N517" s="24">
        <v>120</v>
      </c>
      <c r="O517" s="24" t="str">
        <f>IF(Table1323[[#This Row],[Fin]]&lt;&gt;"1st","",Table1323[[#This Row],[Div]]*Table1323[[#This Row],[Nat Bet]])</f>
        <v/>
      </c>
      <c r="P517" s="24">
        <f>IF(Table1323[[#This Row],[Lev Ret]]="",Table1323[[#This Row],[Nat Bet]]*-1,O517-N517)</f>
        <v>-120</v>
      </c>
      <c r="Q517" s="18" t="str">
        <f>TEXT(Table1323[[#This Row],[Date]],"DDD")</f>
        <v>Wed</v>
      </c>
    </row>
    <row r="518" spans="1:17" x14ac:dyDescent="0.25">
      <c r="A518" s="20">
        <v>45525</v>
      </c>
      <c r="B518" s="21">
        <v>0.70486111111111116</v>
      </c>
      <c r="C518" s="21" t="s">
        <v>15</v>
      </c>
      <c r="D518" s="18">
        <v>7</v>
      </c>
      <c r="E518" s="18">
        <v>10</v>
      </c>
      <c r="F518" s="22" t="s">
        <v>505</v>
      </c>
      <c r="G518" s="22" t="s">
        <v>23</v>
      </c>
      <c r="H518" s="23"/>
      <c r="I518" s="23" t="s">
        <v>455</v>
      </c>
      <c r="J518" s="18" t="s">
        <v>65</v>
      </c>
      <c r="K518" s="19">
        <v>100</v>
      </c>
      <c r="L518" s="18" t="str">
        <f>IF(Table1323[[#This Row],[Fin]]&lt;&gt;"1st","",Table1323[[#This Row],[Div]]*Table1323[[#This Row],[Lev Bet]])</f>
        <v/>
      </c>
      <c r="M518" s="18">
        <f>IF(Table1323[[#This Row],[Lev Ret]]="",Table1323[[#This Row],[Lev Bet]]*-1,L518-K518)</f>
        <v>-100</v>
      </c>
      <c r="N518" s="24">
        <v>120</v>
      </c>
      <c r="O518" s="24" t="str">
        <f>IF(Table1323[[#This Row],[Fin]]&lt;&gt;"1st","",Table1323[[#This Row],[Div]]*Table1323[[#This Row],[Nat Bet]])</f>
        <v/>
      </c>
      <c r="P518" s="24">
        <f>IF(Table1323[[#This Row],[Lev Ret]]="",Table1323[[#This Row],[Nat Bet]]*-1,O518-N518)</f>
        <v>-120</v>
      </c>
      <c r="Q518" s="18" t="str">
        <f>TEXT(Table1323[[#This Row],[Date]],"DDD")</f>
        <v>Wed</v>
      </c>
    </row>
    <row r="519" spans="1:17" x14ac:dyDescent="0.25">
      <c r="A519" s="20">
        <v>45528</v>
      </c>
      <c r="B519" s="21">
        <v>0.51388888888888884</v>
      </c>
      <c r="C519" s="21" t="s">
        <v>14</v>
      </c>
      <c r="D519" s="18">
        <v>2</v>
      </c>
      <c r="E519" s="18">
        <v>9</v>
      </c>
      <c r="F519" s="22" t="s">
        <v>486</v>
      </c>
      <c r="G519" s="22"/>
      <c r="H519" s="23"/>
      <c r="I519" s="23" t="s">
        <v>455</v>
      </c>
      <c r="J519" s="18" t="s">
        <v>65</v>
      </c>
      <c r="K519" s="19">
        <v>100</v>
      </c>
      <c r="L519" s="18" t="str">
        <f>IF(Table1323[[#This Row],[Fin]]&lt;&gt;"1st","",Table1323[[#This Row],[Div]]*Table1323[[#This Row],[Lev Bet]])</f>
        <v/>
      </c>
      <c r="M519" s="18">
        <f>IF(Table1323[[#This Row],[Lev Ret]]="",Table1323[[#This Row],[Lev Bet]]*-1,L519-K519)</f>
        <v>-100</v>
      </c>
      <c r="N519" s="24">
        <v>140</v>
      </c>
      <c r="O519" s="24" t="str">
        <f>IF(Table1323[[#This Row],[Fin]]&lt;&gt;"1st","",Table1323[[#This Row],[Div]]*Table1323[[#This Row],[Nat Bet]])</f>
        <v/>
      </c>
      <c r="P519" s="24">
        <f>IF(Table1323[[#This Row],[Lev Ret]]="",Table1323[[#This Row],[Nat Bet]]*-1,O519-N519)</f>
        <v>-140</v>
      </c>
      <c r="Q519" s="18" t="str">
        <f>TEXT(Table1323[[#This Row],[Date]],"DDD")</f>
        <v>Sat</v>
      </c>
    </row>
    <row r="520" spans="1:17" x14ac:dyDescent="0.25">
      <c r="A520" s="20">
        <v>45528</v>
      </c>
      <c r="B520" s="21">
        <v>0.54861111111111116</v>
      </c>
      <c r="C520" s="21" t="s">
        <v>94</v>
      </c>
      <c r="D520" s="18">
        <v>1</v>
      </c>
      <c r="E520" s="18">
        <v>4</v>
      </c>
      <c r="F520" s="22" t="s">
        <v>506</v>
      </c>
      <c r="G520" s="22" t="s">
        <v>22</v>
      </c>
      <c r="H520" s="23">
        <v>2</v>
      </c>
      <c r="I520" s="23" t="s">
        <v>455</v>
      </c>
      <c r="J520" s="18" t="s">
        <v>64</v>
      </c>
      <c r="K520" s="19">
        <v>100</v>
      </c>
      <c r="L520" s="18">
        <f>IF(Table1323[[#This Row],[Fin]]&lt;&gt;"1st","",Table1323[[#This Row],[Div]]*Table1323[[#This Row],[Lev Bet]])</f>
        <v>200</v>
      </c>
      <c r="M520" s="18">
        <f>IF(Table1323[[#This Row],[Lev Ret]]="",Table1323[[#This Row],[Lev Bet]]*-1,L520-K520)</f>
        <v>100</v>
      </c>
      <c r="N520" s="24">
        <v>140</v>
      </c>
      <c r="O520" s="24">
        <f>IF(Table1323[[#This Row],[Fin]]&lt;&gt;"1st","",Table1323[[#This Row],[Div]]*Table1323[[#This Row],[Nat Bet]])</f>
        <v>280</v>
      </c>
      <c r="P520" s="24">
        <f>IF(Table1323[[#This Row],[Lev Ret]]="",Table1323[[#This Row],[Nat Bet]]*-1,O520-N520)</f>
        <v>140</v>
      </c>
      <c r="Q520" s="18" t="str">
        <f>TEXT(Table1323[[#This Row],[Date]],"DDD")</f>
        <v>Sat</v>
      </c>
    </row>
    <row r="521" spans="1:17" x14ac:dyDescent="0.25">
      <c r="A521" s="20">
        <v>45528</v>
      </c>
      <c r="B521" s="21">
        <v>0.5625</v>
      </c>
      <c r="C521" s="21" t="s">
        <v>14</v>
      </c>
      <c r="D521" s="18">
        <v>4</v>
      </c>
      <c r="E521" s="18">
        <v>4</v>
      </c>
      <c r="F521" s="22" t="s">
        <v>507</v>
      </c>
      <c r="G521" s="22" t="s">
        <v>24</v>
      </c>
      <c r="H521" s="23"/>
      <c r="I521" s="23" t="s">
        <v>455</v>
      </c>
      <c r="J521" s="18" t="s">
        <v>65</v>
      </c>
      <c r="K521" s="19">
        <v>100</v>
      </c>
      <c r="L521" s="18" t="str">
        <f>IF(Table1323[[#This Row],[Fin]]&lt;&gt;"1st","",Table1323[[#This Row],[Div]]*Table1323[[#This Row],[Lev Bet]])</f>
        <v/>
      </c>
      <c r="M521" s="18">
        <f>IF(Table1323[[#This Row],[Lev Ret]]="",Table1323[[#This Row],[Lev Bet]]*-1,L521-K521)</f>
        <v>-100</v>
      </c>
      <c r="N521" s="24">
        <v>140</v>
      </c>
      <c r="O521" s="24" t="str">
        <f>IF(Table1323[[#This Row],[Fin]]&lt;&gt;"1st","",Table1323[[#This Row],[Div]]*Table1323[[#This Row],[Nat Bet]])</f>
        <v/>
      </c>
      <c r="P521" s="24">
        <f>IF(Table1323[[#This Row],[Lev Ret]]="",Table1323[[#This Row],[Nat Bet]]*-1,O521-N521)</f>
        <v>-140</v>
      </c>
      <c r="Q521" s="18" t="str">
        <f>TEXT(Table1323[[#This Row],[Date]],"DDD")</f>
        <v>Sat</v>
      </c>
    </row>
    <row r="522" spans="1:17" x14ac:dyDescent="0.25">
      <c r="A522" s="20">
        <v>45528</v>
      </c>
      <c r="B522" s="21">
        <v>0.6875</v>
      </c>
      <c r="C522" s="21" t="s">
        <v>14</v>
      </c>
      <c r="D522" s="18">
        <v>9</v>
      </c>
      <c r="E522" s="18">
        <v>9</v>
      </c>
      <c r="F522" s="22" t="s">
        <v>508</v>
      </c>
      <c r="G522" s="22"/>
      <c r="H522" s="23"/>
      <c r="I522" s="23" t="s">
        <v>455</v>
      </c>
      <c r="J522" s="18" t="s">
        <v>65</v>
      </c>
      <c r="K522" s="19">
        <v>100</v>
      </c>
      <c r="L522" s="18" t="str">
        <f>IF(Table1323[[#This Row],[Fin]]&lt;&gt;"1st","",Table1323[[#This Row],[Div]]*Table1323[[#This Row],[Lev Bet]])</f>
        <v/>
      </c>
      <c r="M522" s="18">
        <f>IF(Table1323[[#This Row],[Lev Ret]]="",Table1323[[#This Row],[Lev Bet]]*-1,L522-K522)</f>
        <v>-100</v>
      </c>
      <c r="N522" s="24">
        <v>140</v>
      </c>
      <c r="O522" s="24" t="str">
        <f>IF(Table1323[[#This Row],[Fin]]&lt;&gt;"1st","",Table1323[[#This Row],[Div]]*Table1323[[#This Row],[Nat Bet]])</f>
        <v/>
      </c>
      <c r="P522" s="24">
        <f>IF(Table1323[[#This Row],[Lev Ret]]="",Table1323[[#This Row],[Nat Bet]]*-1,O522-N522)</f>
        <v>-140</v>
      </c>
      <c r="Q522" s="18" t="str">
        <f>TEXT(Table1323[[#This Row],[Date]],"DDD")</f>
        <v>Sat</v>
      </c>
    </row>
    <row r="523" spans="1:17" x14ac:dyDescent="0.25">
      <c r="A523" s="20">
        <v>45528</v>
      </c>
      <c r="B523" s="21">
        <v>0.69791666666666663</v>
      </c>
      <c r="C523" s="21" t="s">
        <v>94</v>
      </c>
      <c r="D523" s="18">
        <v>7</v>
      </c>
      <c r="E523" s="18">
        <v>4</v>
      </c>
      <c r="F523" s="22" t="s">
        <v>492</v>
      </c>
      <c r="G523" s="22" t="s">
        <v>23</v>
      </c>
      <c r="H523" s="23"/>
      <c r="I523" s="23" t="s">
        <v>455</v>
      </c>
      <c r="J523" s="18" t="s">
        <v>64</v>
      </c>
      <c r="K523" s="19">
        <v>100</v>
      </c>
      <c r="L523" s="18" t="str">
        <f>IF(Table1323[[#This Row],[Fin]]&lt;&gt;"1st","",Table1323[[#This Row],[Div]]*Table1323[[#This Row],[Lev Bet]])</f>
        <v/>
      </c>
      <c r="M523" s="18">
        <f>IF(Table1323[[#This Row],[Lev Ret]]="",Table1323[[#This Row],[Lev Bet]]*-1,L523-K523)</f>
        <v>-100</v>
      </c>
      <c r="N523" s="24">
        <v>100</v>
      </c>
      <c r="O523" s="24" t="str">
        <f>IF(Table1323[[#This Row],[Fin]]&lt;&gt;"1st","",Table1323[[#This Row],[Div]]*Table1323[[#This Row],[Nat Bet]])</f>
        <v/>
      </c>
      <c r="P523" s="24">
        <f>IF(Table1323[[#This Row],[Lev Ret]]="",Table1323[[#This Row],[Nat Bet]]*-1,O523-N523)</f>
        <v>-100</v>
      </c>
      <c r="Q523" s="18" t="str">
        <f>TEXT(Table1323[[#This Row],[Date]],"DDD")</f>
        <v>Sat</v>
      </c>
    </row>
    <row r="524" spans="1:17" x14ac:dyDescent="0.25">
      <c r="A524" s="20">
        <v>45532</v>
      </c>
      <c r="B524" s="21">
        <v>0.60763888888888884</v>
      </c>
      <c r="C524" s="21" t="s">
        <v>18</v>
      </c>
      <c r="D524" s="18">
        <v>3</v>
      </c>
      <c r="E524" s="18">
        <v>5</v>
      </c>
      <c r="F524" s="22" t="s">
        <v>509</v>
      </c>
      <c r="G524" s="22"/>
      <c r="H524" s="23"/>
      <c r="I524" s="23" t="s">
        <v>455</v>
      </c>
      <c r="J524" s="18" t="s">
        <v>65</v>
      </c>
      <c r="K524" s="19">
        <v>100</v>
      </c>
      <c r="L524" s="18" t="str">
        <f>IF(Table1323[[#This Row],[Fin]]&lt;&gt;"1st","",Table1323[[#This Row],[Div]]*Table1323[[#This Row],[Lev Bet]])</f>
        <v/>
      </c>
      <c r="M524" s="18">
        <f>IF(Table1323[[#This Row],[Lev Ret]]="",Table1323[[#This Row],[Lev Bet]]*-1,L524-K524)</f>
        <v>-100</v>
      </c>
      <c r="N524" s="24">
        <v>120</v>
      </c>
      <c r="O524" s="24" t="str">
        <f>IF(Table1323[[#This Row],[Fin]]&lt;&gt;"1st","",Table1323[[#This Row],[Div]]*Table1323[[#This Row],[Nat Bet]])</f>
        <v/>
      </c>
      <c r="P524" s="24">
        <f>IF(Table1323[[#This Row],[Lev Ret]]="",Table1323[[#This Row],[Nat Bet]]*-1,O524-N524)</f>
        <v>-120</v>
      </c>
      <c r="Q524" s="18" t="str">
        <f>TEXT(Table1323[[#This Row],[Date]],"DDD")</f>
        <v>Wed</v>
      </c>
    </row>
    <row r="525" spans="1:17" x14ac:dyDescent="0.25">
      <c r="A525" s="20">
        <v>45532</v>
      </c>
      <c r="B525" s="21">
        <v>0.63194444444444442</v>
      </c>
      <c r="C525" s="21" t="s">
        <v>18</v>
      </c>
      <c r="D525" s="18">
        <v>4</v>
      </c>
      <c r="E525" s="18">
        <v>6</v>
      </c>
      <c r="F525" s="22" t="s">
        <v>510</v>
      </c>
      <c r="G525" s="22"/>
      <c r="H525" s="23"/>
      <c r="I525" s="23" t="s">
        <v>455</v>
      </c>
      <c r="J525" s="18" t="s">
        <v>65</v>
      </c>
      <c r="K525" s="19">
        <v>100</v>
      </c>
      <c r="L525" s="18" t="str">
        <f>IF(Table1323[[#This Row],[Fin]]&lt;&gt;"1st","",Table1323[[#This Row],[Div]]*Table1323[[#This Row],[Lev Bet]])</f>
        <v/>
      </c>
      <c r="M525" s="18">
        <f>IF(Table1323[[#This Row],[Lev Ret]]="",Table1323[[#This Row],[Lev Bet]]*-1,L525-K525)</f>
        <v>-100</v>
      </c>
      <c r="N525" s="24">
        <v>120</v>
      </c>
      <c r="O525" s="24" t="str">
        <f>IF(Table1323[[#This Row],[Fin]]&lt;&gt;"1st","",Table1323[[#This Row],[Div]]*Table1323[[#This Row],[Nat Bet]])</f>
        <v/>
      </c>
      <c r="P525" s="24">
        <f>IF(Table1323[[#This Row],[Lev Ret]]="",Table1323[[#This Row],[Nat Bet]]*-1,O525-N525)</f>
        <v>-120</v>
      </c>
      <c r="Q525" s="18" t="str">
        <f>TEXT(Table1323[[#This Row],[Date]],"DDD")</f>
        <v>Wed</v>
      </c>
    </row>
    <row r="526" spans="1:17" x14ac:dyDescent="0.25">
      <c r="A526" s="20">
        <v>45535</v>
      </c>
      <c r="B526" s="21">
        <v>0.48958333333333331</v>
      </c>
      <c r="C526" s="21" t="s">
        <v>12</v>
      </c>
      <c r="D526" s="18">
        <v>1</v>
      </c>
      <c r="E526" s="18">
        <v>11</v>
      </c>
      <c r="F526" s="22" t="s">
        <v>511</v>
      </c>
      <c r="G526" s="22" t="s">
        <v>23</v>
      </c>
      <c r="H526" s="23"/>
      <c r="I526" s="23" t="s">
        <v>455</v>
      </c>
      <c r="J526" s="18" t="s">
        <v>65</v>
      </c>
      <c r="K526" s="19">
        <v>100</v>
      </c>
      <c r="L526" s="18" t="str">
        <f>IF(Table1323[[#This Row],[Fin]]&lt;&gt;"1st","",Table1323[[#This Row],[Div]]*Table1323[[#This Row],[Lev Bet]])</f>
        <v/>
      </c>
      <c r="M526" s="18">
        <f>IF(Table1323[[#This Row],[Lev Ret]]="",Table1323[[#This Row],[Lev Bet]]*-1,L526-K526)</f>
        <v>-100</v>
      </c>
      <c r="N526" s="24">
        <v>140</v>
      </c>
      <c r="O526" s="24" t="str">
        <f>IF(Table1323[[#This Row],[Fin]]&lt;&gt;"1st","",Table1323[[#This Row],[Div]]*Table1323[[#This Row],[Nat Bet]])</f>
        <v/>
      </c>
      <c r="P526" s="24">
        <f>IF(Table1323[[#This Row],[Lev Ret]]="",Table1323[[#This Row],[Nat Bet]]*-1,O526-N526)</f>
        <v>-140</v>
      </c>
      <c r="Q526" s="18" t="str">
        <f>TEXT(Table1323[[#This Row],[Date]],"DDD")</f>
        <v>Sat</v>
      </c>
    </row>
    <row r="527" spans="1:17" x14ac:dyDescent="0.25">
      <c r="A527" s="20">
        <v>45535</v>
      </c>
      <c r="B527" s="21">
        <v>0.5625</v>
      </c>
      <c r="C527" s="21" t="s">
        <v>12</v>
      </c>
      <c r="D527" s="18">
        <v>4</v>
      </c>
      <c r="E527" s="18">
        <v>9</v>
      </c>
      <c r="F527" s="22" t="s">
        <v>512</v>
      </c>
      <c r="G527" s="22" t="s">
        <v>24</v>
      </c>
      <c r="H527" s="23"/>
      <c r="I527" s="23" t="s">
        <v>455</v>
      </c>
      <c r="J527" s="18" t="s">
        <v>65</v>
      </c>
      <c r="K527" s="19">
        <v>100</v>
      </c>
      <c r="L527" s="18" t="str">
        <f>IF(Table1323[[#This Row],[Fin]]&lt;&gt;"1st","",Table1323[[#This Row],[Div]]*Table1323[[#This Row],[Lev Bet]])</f>
        <v/>
      </c>
      <c r="M527" s="18">
        <f>IF(Table1323[[#This Row],[Lev Ret]]="",Table1323[[#This Row],[Lev Bet]]*-1,L527-K527)</f>
        <v>-100</v>
      </c>
      <c r="N527" s="24">
        <v>140</v>
      </c>
      <c r="O527" s="24" t="str">
        <f>IF(Table1323[[#This Row],[Fin]]&lt;&gt;"1st","",Table1323[[#This Row],[Div]]*Table1323[[#This Row],[Nat Bet]])</f>
        <v/>
      </c>
      <c r="P527" s="24">
        <f>IF(Table1323[[#This Row],[Lev Ret]]="",Table1323[[#This Row],[Nat Bet]]*-1,O527-N527)</f>
        <v>-140</v>
      </c>
      <c r="Q527" s="18" t="str">
        <f>TEXT(Table1323[[#This Row],[Date]],"DDD")</f>
        <v>Sat</v>
      </c>
    </row>
    <row r="528" spans="1:17" x14ac:dyDescent="0.25">
      <c r="A528" s="20">
        <v>45535</v>
      </c>
      <c r="B528" s="21">
        <v>0.67361111111111116</v>
      </c>
      <c r="C528" s="21" t="s">
        <v>69</v>
      </c>
      <c r="D528" s="18">
        <v>8</v>
      </c>
      <c r="E528" s="18">
        <v>13</v>
      </c>
      <c r="F528" s="22" t="s">
        <v>502</v>
      </c>
      <c r="G528" s="22" t="s">
        <v>22</v>
      </c>
      <c r="H528" s="23">
        <v>3.2</v>
      </c>
      <c r="I528" s="23" t="s">
        <v>455</v>
      </c>
      <c r="J528" s="18" t="s">
        <v>64</v>
      </c>
      <c r="K528" s="19">
        <v>100</v>
      </c>
      <c r="L528" s="18">
        <f>IF(Table1323[[#This Row],[Fin]]&lt;&gt;"1st","",Table1323[[#This Row],[Div]]*Table1323[[#This Row],[Lev Bet]])</f>
        <v>320</v>
      </c>
      <c r="M528" s="18">
        <f>IF(Table1323[[#This Row],[Lev Ret]]="",Table1323[[#This Row],[Lev Bet]]*-1,L528-K528)</f>
        <v>220</v>
      </c>
      <c r="N528" s="24">
        <v>150</v>
      </c>
      <c r="O528" s="24">
        <f>IF(Table1323[[#This Row],[Fin]]&lt;&gt;"1st","",Table1323[[#This Row],[Div]]*Table1323[[#This Row],[Nat Bet]])</f>
        <v>480</v>
      </c>
      <c r="P528" s="24">
        <f>IF(Table1323[[#This Row],[Lev Ret]]="",Table1323[[#This Row],[Nat Bet]]*-1,O528-N528)</f>
        <v>330</v>
      </c>
      <c r="Q528" s="18" t="str">
        <f>TEXT(Table1323[[#This Row],[Date]],"DDD")</f>
        <v>Sat</v>
      </c>
    </row>
    <row r="529" spans="1:17" x14ac:dyDescent="0.25">
      <c r="A529" s="20">
        <v>45535</v>
      </c>
      <c r="B529" s="21">
        <v>0.6875</v>
      </c>
      <c r="C529" s="21" t="s">
        <v>12</v>
      </c>
      <c r="D529" s="18">
        <v>9</v>
      </c>
      <c r="E529" s="18">
        <v>12</v>
      </c>
      <c r="F529" s="22" t="s">
        <v>513</v>
      </c>
      <c r="G529" s="22"/>
      <c r="H529" s="23"/>
      <c r="I529" s="23" t="s">
        <v>455</v>
      </c>
      <c r="J529" s="18" t="s">
        <v>65</v>
      </c>
      <c r="K529" s="19">
        <v>100</v>
      </c>
      <c r="L529" s="18" t="str">
        <f>IF(Table1323[[#This Row],[Fin]]&lt;&gt;"1st","",Table1323[[#This Row],[Div]]*Table1323[[#This Row],[Lev Bet]])</f>
        <v/>
      </c>
      <c r="M529" s="18">
        <f>IF(Table1323[[#This Row],[Lev Ret]]="",Table1323[[#This Row],[Lev Bet]]*-1,L529-K529)</f>
        <v>-100</v>
      </c>
      <c r="N529" s="24">
        <v>140</v>
      </c>
      <c r="O529" s="24" t="str">
        <f>IF(Table1323[[#This Row],[Fin]]&lt;&gt;"1st","",Table1323[[#This Row],[Div]]*Table1323[[#This Row],[Nat Bet]])</f>
        <v/>
      </c>
      <c r="P529" s="24">
        <f>IF(Table1323[[#This Row],[Lev Ret]]="",Table1323[[#This Row],[Nat Bet]]*-1,O529-N529)</f>
        <v>-140</v>
      </c>
      <c r="Q529" s="18" t="str">
        <f>TEXT(Table1323[[#This Row],[Date]],"DDD")</f>
        <v>Sat</v>
      </c>
    </row>
    <row r="530" spans="1:17" x14ac:dyDescent="0.25">
      <c r="A530" s="20">
        <v>45539</v>
      </c>
      <c r="B530" s="21">
        <v>0.55902777777777779</v>
      </c>
      <c r="C530" s="21" t="s">
        <v>15</v>
      </c>
      <c r="D530" s="18">
        <v>1</v>
      </c>
      <c r="E530" s="18">
        <v>6</v>
      </c>
      <c r="F530" s="22" t="s">
        <v>514</v>
      </c>
      <c r="G530" s="22" t="s">
        <v>24</v>
      </c>
      <c r="H530" s="23"/>
      <c r="I530" s="23" t="s">
        <v>455</v>
      </c>
      <c r="J530" s="18" t="s">
        <v>65</v>
      </c>
      <c r="K530" s="19">
        <v>100</v>
      </c>
      <c r="L530" s="18" t="str">
        <f>IF(Table1323[[#This Row],[Fin]]&lt;&gt;"1st","",Table1323[[#This Row],[Div]]*Table1323[[#This Row],[Lev Bet]])</f>
        <v/>
      </c>
      <c r="M530" s="18">
        <f>IF(Table1323[[#This Row],[Lev Ret]]="",Table1323[[#This Row],[Lev Bet]]*-1,L530-K530)</f>
        <v>-100</v>
      </c>
      <c r="N530" s="24">
        <v>120</v>
      </c>
      <c r="O530" s="24" t="str">
        <f>IF(Table1323[[#This Row],[Fin]]&lt;&gt;"1st","",Table1323[[#This Row],[Div]]*Table1323[[#This Row],[Nat Bet]])</f>
        <v/>
      </c>
      <c r="P530" s="24">
        <f>IF(Table1323[[#This Row],[Lev Ret]]="",Table1323[[#This Row],[Nat Bet]]*-1,O530-N530)</f>
        <v>-120</v>
      </c>
      <c r="Q530" s="18" t="str">
        <f>TEXT(Table1323[[#This Row],[Date]],"DDD")</f>
        <v>Wed</v>
      </c>
    </row>
    <row r="531" spans="1:17" x14ac:dyDescent="0.25">
      <c r="A531" s="20">
        <v>45539</v>
      </c>
      <c r="B531" s="21">
        <v>0.61458333333333337</v>
      </c>
      <c r="C531" s="21" t="s">
        <v>16</v>
      </c>
      <c r="D531" s="18">
        <v>5</v>
      </c>
      <c r="E531" s="18">
        <v>3</v>
      </c>
      <c r="F531" s="22" t="s">
        <v>515</v>
      </c>
      <c r="G531" s="22" t="s">
        <v>22</v>
      </c>
      <c r="H531" s="23">
        <v>1.5</v>
      </c>
      <c r="I531" s="23" t="s">
        <v>455</v>
      </c>
      <c r="J531" s="18" t="s">
        <v>64</v>
      </c>
      <c r="K531" s="19">
        <v>100</v>
      </c>
      <c r="L531" s="18">
        <f>IF(Table1323[[#This Row],[Fin]]&lt;&gt;"1st","",Table1323[[#This Row],[Div]]*Table1323[[#This Row],[Lev Bet]])</f>
        <v>150</v>
      </c>
      <c r="M531" s="18">
        <f>IF(Table1323[[#This Row],[Lev Ret]]="",Table1323[[#This Row],[Lev Bet]]*-1,L531-K531)</f>
        <v>50</v>
      </c>
      <c r="N531" s="24">
        <v>110</v>
      </c>
      <c r="O531" s="24">
        <f>IF(Table1323[[#This Row],[Fin]]&lt;&gt;"1st","",Table1323[[#This Row],[Div]]*Table1323[[#This Row],[Nat Bet]])</f>
        <v>165</v>
      </c>
      <c r="P531" s="24">
        <f>IF(Table1323[[#This Row],[Lev Ret]]="",Table1323[[#This Row],[Nat Bet]]*-1,O531-N531)</f>
        <v>55</v>
      </c>
      <c r="Q531" s="18" t="str">
        <f>TEXT(Table1323[[#This Row],[Date]],"DDD")</f>
        <v>Wed</v>
      </c>
    </row>
    <row r="532" spans="1:17" x14ac:dyDescent="0.25">
      <c r="A532" s="20">
        <v>45539</v>
      </c>
      <c r="B532" s="21">
        <v>0.65625</v>
      </c>
      <c r="C532" s="21" t="s">
        <v>15</v>
      </c>
      <c r="D532" s="18">
        <v>5</v>
      </c>
      <c r="E532" s="18">
        <v>3</v>
      </c>
      <c r="F532" s="22" t="s">
        <v>516</v>
      </c>
      <c r="G532" s="22" t="s">
        <v>22</v>
      </c>
      <c r="H532" s="23">
        <v>1.65</v>
      </c>
      <c r="I532" s="23" t="s">
        <v>455</v>
      </c>
      <c r="J532" s="18" t="s">
        <v>65</v>
      </c>
      <c r="K532" s="19">
        <v>100</v>
      </c>
      <c r="L532" s="18">
        <f>IF(Table1323[[#This Row],[Fin]]&lt;&gt;"1st","",Table1323[[#This Row],[Div]]*Table1323[[#This Row],[Lev Bet]])</f>
        <v>165</v>
      </c>
      <c r="M532" s="18">
        <f>IF(Table1323[[#This Row],[Lev Ret]]="",Table1323[[#This Row],[Lev Bet]]*-1,L532-K532)</f>
        <v>65</v>
      </c>
      <c r="N532" s="24">
        <v>120</v>
      </c>
      <c r="O532" s="24">
        <f>IF(Table1323[[#This Row],[Fin]]&lt;&gt;"1st","",Table1323[[#This Row],[Div]]*Table1323[[#This Row],[Nat Bet]])</f>
        <v>198</v>
      </c>
      <c r="P532" s="24">
        <f>IF(Table1323[[#This Row],[Lev Ret]]="",Table1323[[#This Row],[Nat Bet]]*-1,O532-N532)</f>
        <v>78</v>
      </c>
      <c r="Q532" s="18" t="str">
        <f>TEXT(Table1323[[#This Row],[Date]],"DDD")</f>
        <v>Wed</v>
      </c>
    </row>
    <row r="533" spans="1:17" x14ac:dyDescent="0.25">
      <c r="A533" s="20">
        <v>45539</v>
      </c>
      <c r="B533" s="21">
        <v>0.70486111111111116</v>
      </c>
      <c r="C533" s="21" t="s">
        <v>15</v>
      </c>
      <c r="D533" s="18">
        <v>7</v>
      </c>
      <c r="E533" s="18">
        <v>5</v>
      </c>
      <c r="F533" s="22" t="s">
        <v>517</v>
      </c>
      <c r="G533" s="22"/>
      <c r="H533" s="23"/>
      <c r="I533" s="23" t="s">
        <v>455</v>
      </c>
      <c r="J533" s="18" t="s">
        <v>65</v>
      </c>
      <c r="K533" s="19">
        <v>100</v>
      </c>
      <c r="L533" s="18" t="str">
        <f>IF(Table1323[[#This Row],[Fin]]&lt;&gt;"1st","",Table1323[[#This Row],[Div]]*Table1323[[#This Row],[Lev Bet]])</f>
        <v/>
      </c>
      <c r="M533" s="18">
        <f>IF(Table1323[[#This Row],[Lev Ret]]="",Table1323[[#This Row],[Lev Bet]]*-1,L533-K533)</f>
        <v>-100</v>
      </c>
      <c r="N533" s="24">
        <v>120</v>
      </c>
      <c r="O533" s="24" t="str">
        <f>IF(Table1323[[#This Row],[Fin]]&lt;&gt;"1st","",Table1323[[#This Row],[Div]]*Table1323[[#This Row],[Nat Bet]])</f>
        <v/>
      </c>
      <c r="P533" s="24">
        <f>IF(Table1323[[#This Row],[Lev Ret]]="",Table1323[[#This Row],[Nat Bet]]*-1,O533-N533)</f>
        <v>-120</v>
      </c>
      <c r="Q533" s="18" t="str">
        <f>TEXT(Table1323[[#This Row],[Date]],"DDD")</f>
        <v>Wed</v>
      </c>
    </row>
    <row r="534" spans="1:17" x14ac:dyDescent="0.25">
      <c r="A534" s="20">
        <v>45542</v>
      </c>
      <c r="B534" s="21">
        <v>0.56597222222222221</v>
      </c>
      <c r="C534" s="21" t="s">
        <v>14</v>
      </c>
      <c r="D534" s="18">
        <v>4</v>
      </c>
      <c r="E534" s="18">
        <v>4</v>
      </c>
      <c r="F534" s="22" t="s">
        <v>518</v>
      </c>
      <c r="G534" s="22" t="s">
        <v>22</v>
      </c>
      <c r="H534" s="23">
        <v>4.5999999999999996</v>
      </c>
      <c r="I534" s="23" t="s">
        <v>455</v>
      </c>
      <c r="J534" s="18" t="s">
        <v>65</v>
      </c>
      <c r="K534" s="19">
        <v>100</v>
      </c>
      <c r="L534" s="18">
        <f>IF(Table1323[[#This Row],[Fin]]&lt;&gt;"1st","",Table1323[[#This Row],[Div]]*Table1323[[#This Row],[Lev Bet]])</f>
        <v>459.99999999999994</v>
      </c>
      <c r="M534" s="18">
        <f>IF(Table1323[[#This Row],[Lev Ret]]="",Table1323[[#This Row],[Lev Bet]]*-1,L534-K534)</f>
        <v>359.99999999999994</v>
      </c>
      <c r="N534" s="24">
        <v>140</v>
      </c>
      <c r="O534" s="24">
        <f>IF(Table1323[[#This Row],[Fin]]&lt;&gt;"1st","",Table1323[[#This Row],[Div]]*Table1323[[#This Row],[Nat Bet]])</f>
        <v>644</v>
      </c>
      <c r="P534" s="24">
        <f>IF(Table1323[[#This Row],[Lev Ret]]="",Table1323[[#This Row],[Nat Bet]]*-1,O534-N534)</f>
        <v>504</v>
      </c>
      <c r="Q534" s="18" t="str">
        <f>TEXT(Table1323[[#This Row],[Date]],"DDD")</f>
        <v>Sat</v>
      </c>
    </row>
    <row r="535" spans="1:17" x14ac:dyDescent="0.25">
      <c r="A535" s="20">
        <v>45542</v>
      </c>
      <c r="B535" s="21">
        <v>0.70138888888888884</v>
      </c>
      <c r="C535" s="21" t="s">
        <v>94</v>
      </c>
      <c r="D535" s="18">
        <v>9</v>
      </c>
      <c r="E535" s="18">
        <v>8</v>
      </c>
      <c r="F535" s="22" t="s">
        <v>519</v>
      </c>
      <c r="G535" s="22" t="s">
        <v>23</v>
      </c>
      <c r="H535" s="23"/>
      <c r="I535" s="23" t="s">
        <v>455</v>
      </c>
      <c r="J535" s="18" t="s">
        <v>64</v>
      </c>
      <c r="K535" s="19">
        <v>100</v>
      </c>
      <c r="L535" s="18" t="str">
        <f>IF(Table1323[[#This Row],[Fin]]&lt;&gt;"1st","",Table1323[[#This Row],[Div]]*Table1323[[#This Row],[Lev Bet]])</f>
        <v/>
      </c>
      <c r="M535" s="18">
        <f>IF(Table1323[[#This Row],[Lev Ret]]="",Table1323[[#This Row],[Lev Bet]]*-1,L535-K535)</f>
        <v>-100</v>
      </c>
      <c r="N535" s="24">
        <v>100</v>
      </c>
      <c r="O535" s="24" t="str">
        <f>IF(Table1323[[#This Row],[Fin]]&lt;&gt;"1st","",Table1323[[#This Row],[Div]]*Table1323[[#This Row],[Nat Bet]])</f>
        <v/>
      </c>
      <c r="P535" s="24">
        <f>IF(Table1323[[#This Row],[Lev Ret]]="",Table1323[[#This Row],[Nat Bet]]*-1,O535-N535)</f>
        <v>-100</v>
      </c>
      <c r="Q535" s="18" t="str">
        <f>TEXT(Table1323[[#This Row],[Date]],"DDD")</f>
        <v>Sat</v>
      </c>
    </row>
    <row r="536" spans="1:17" x14ac:dyDescent="0.25">
      <c r="A536" s="20">
        <v>45546</v>
      </c>
      <c r="B536" s="21">
        <v>0.54722222222222228</v>
      </c>
      <c r="C536" s="21" t="s">
        <v>10</v>
      </c>
      <c r="D536" s="18">
        <v>2</v>
      </c>
      <c r="E536" s="18">
        <v>2</v>
      </c>
      <c r="F536" s="22" t="s">
        <v>521</v>
      </c>
      <c r="G536" s="22" t="s">
        <v>23</v>
      </c>
      <c r="H536" s="23"/>
      <c r="I536" s="23" t="s">
        <v>455</v>
      </c>
      <c r="J536" s="18" t="s">
        <v>63</v>
      </c>
      <c r="K536" s="19">
        <v>100</v>
      </c>
      <c r="L536" s="18" t="str">
        <f>IF(Table1323[[#This Row],[Fin]]&lt;&gt;"1st","",Table1323[[#This Row],[Div]]*Table1323[[#This Row],[Lev Bet]])</f>
        <v/>
      </c>
      <c r="M536" s="18">
        <f>IF(Table1323[[#This Row],[Lev Ret]]="",Table1323[[#This Row],[Lev Bet]]*-1,L536-K536)</f>
        <v>-100</v>
      </c>
      <c r="N536" s="24">
        <v>100</v>
      </c>
      <c r="O536" s="24" t="str">
        <f>IF(Table1323[[#This Row],[Fin]]&lt;&gt;"1st","",Table1323[[#This Row],[Div]]*Table1323[[#This Row],[Nat Bet]])</f>
        <v/>
      </c>
      <c r="P536" s="24">
        <f>IF(Table1323[[#This Row],[Lev Ret]]="",Table1323[[#This Row],[Nat Bet]]*-1,O536-N536)</f>
        <v>-100</v>
      </c>
      <c r="Q536" s="18" t="str">
        <f>TEXT(Table1323[[#This Row],[Date]],"DDD")</f>
        <v>Wed</v>
      </c>
    </row>
    <row r="537" spans="1:17" x14ac:dyDescent="0.25">
      <c r="A537" s="20">
        <v>45546</v>
      </c>
      <c r="B537" s="21">
        <v>0.65625</v>
      </c>
      <c r="C537" s="21" t="s">
        <v>19</v>
      </c>
      <c r="D537" s="18">
        <v>5</v>
      </c>
      <c r="E537" s="18">
        <v>9</v>
      </c>
      <c r="F537" s="22" t="s">
        <v>522</v>
      </c>
      <c r="G537" s="22" t="s">
        <v>24</v>
      </c>
      <c r="H537" s="23"/>
      <c r="I537" s="23" t="s">
        <v>455</v>
      </c>
      <c r="J537" s="18" t="s">
        <v>65</v>
      </c>
      <c r="K537" s="19">
        <v>100</v>
      </c>
      <c r="L537" s="18" t="str">
        <f>IF(Table1323[[#This Row],[Fin]]&lt;&gt;"1st","",Table1323[[#This Row],[Div]]*Table1323[[#This Row],[Lev Bet]])</f>
        <v/>
      </c>
      <c r="M537" s="18">
        <f>IF(Table1323[[#This Row],[Lev Ret]]="",Table1323[[#This Row],[Lev Bet]]*-1,L537-K537)</f>
        <v>-100</v>
      </c>
      <c r="N537" s="24">
        <v>120</v>
      </c>
      <c r="O537" s="24" t="str">
        <f>IF(Table1323[[#This Row],[Fin]]&lt;&gt;"1st","",Table1323[[#This Row],[Div]]*Table1323[[#This Row],[Nat Bet]])</f>
        <v/>
      </c>
      <c r="P537" s="24">
        <f>IF(Table1323[[#This Row],[Lev Ret]]="",Table1323[[#This Row],[Nat Bet]]*-1,O537-N537)</f>
        <v>-120</v>
      </c>
      <c r="Q537" s="18" t="str">
        <f>TEXT(Table1323[[#This Row],[Date]],"DDD")</f>
        <v>Wed</v>
      </c>
    </row>
    <row r="538" spans="1:17" x14ac:dyDescent="0.25">
      <c r="A538" s="20">
        <v>45549</v>
      </c>
      <c r="B538" s="21">
        <v>0.56597222222222221</v>
      </c>
      <c r="C538" s="21" t="s">
        <v>12</v>
      </c>
      <c r="D538" s="18">
        <v>4</v>
      </c>
      <c r="E538" s="18">
        <v>14</v>
      </c>
      <c r="F538" s="22" t="s">
        <v>523</v>
      </c>
      <c r="G538" s="22"/>
      <c r="H538" s="23"/>
      <c r="I538" s="23" t="s">
        <v>455</v>
      </c>
      <c r="J538" s="18" t="s">
        <v>65</v>
      </c>
      <c r="K538" s="19">
        <v>100</v>
      </c>
      <c r="L538" s="18" t="str">
        <f>IF(Table1323[[#This Row],[Fin]]&lt;&gt;"1st","",Table1323[[#This Row],[Div]]*Table1323[[#This Row],[Lev Bet]])</f>
        <v/>
      </c>
      <c r="M538" s="18">
        <f>IF(Table1323[[#This Row],[Lev Ret]]="",Table1323[[#This Row],[Lev Bet]]*-1,L538-K538)</f>
        <v>-100</v>
      </c>
      <c r="N538" s="24">
        <v>140</v>
      </c>
      <c r="O538" s="24" t="str">
        <f>IF(Table1323[[#This Row],[Fin]]&lt;&gt;"1st","",Table1323[[#This Row],[Div]]*Table1323[[#This Row],[Nat Bet]])</f>
        <v/>
      </c>
      <c r="P538" s="24">
        <f>IF(Table1323[[#This Row],[Lev Ret]]="",Table1323[[#This Row],[Nat Bet]]*-1,O538-N538)</f>
        <v>-140</v>
      </c>
      <c r="Q538" s="18" t="str">
        <f>TEXT(Table1323[[#This Row],[Date]],"DDD")</f>
        <v>Sat</v>
      </c>
    </row>
    <row r="539" spans="1:17" x14ac:dyDescent="0.25">
      <c r="A539" s="20">
        <v>45549</v>
      </c>
      <c r="B539" s="21">
        <v>0.60416666666666663</v>
      </c>
      <c r="C539" s="21" t="s">
        <v>11</v>
      </c>
      <c r="D539" s="18">
        <v>5</v>
      </c>
      <c r="E539" s="18">
        <v>8</v>
      </c>
      <c r="F539" s="22" t="s">
        <v>524</v>
      </c>
      <c r="G539" s="22" t="s">
        <v>22</v>
      </c>
      <c r="H539" s="23">
        <v>4.5999999999999996</v>
      </c>
      <c r="I539" s="23" t="s">
        <v>455</v>
      </c>
      <c r="J539" s="18" t="s">
        <v>64</v>
      </c>
      <c r="K539" s="19">
        <v>100</v>
      </c>
      <c r="L539" s="18">
        <f>IF(Table1323[[#This Row],[Fin]]&lt;&gt;"1st","",Table1323[[#This Row],[Div]]*Table1323[[#This Row],[Lev Bet]])</f>
        <v>459.99999999999994</v>
      </c>
      <c r="M539" s="18">
        <f>IF(Table1323[[#This Row],[Lev Ret]]="",Table1323[[#This Row],[Lev Bet]]*-1,L539-K539)</f>
        <v>359.99999999999994</v>
      </c>
      <c r="N539" s="24">
        <v>100</v>
      </c>
      <c r="O539" s="24">
        <f>IF(Table1323[[#This Row],[Fin]]&lt;&gt;"1st","",Table1323[[#This Row],[Div]]*Table1323[[#This Row],[Nat Bet]])</f>
        <v>459.99999999999994</v>
      </c>
      <c r="P539" s="24">
        <f>IF(Table1323[[#This Row],[Lev Ret]]="",Table1323[[#This Row],[Nat Bet]]*-1,O539-N539)</f>
        <v>359.99999999999994</v>
      </c>
      <c r="Q539" s="18" t="str">
        <f>TEXT(Table1323[[#This Row],[Date]],"DDD")</f>
        <v>Sat</v>
      </c>
    </row>
    <row r="540" spans="1:17" x14ac:dyDescent="0.25">
      <c r="A540" s="20">
        <v>45553</v>
      </c>
      <c r="B540" s="21">
        <v>0.71736111111111112</v>
      </c>
      <c r="C540" s="21" t="s">
        <v>10</v>
      </c>
      <c r="D540" s="18">
        <v>7</v>
      </c>
      <c r="E540" s="18">
        <v>8</v>
      </c>
      <c r="F540" s="22" t="s">
        <v>525</v>
      </c>
      <c r="G540" s="22" t="s">
        <v>24</v>
      </c>
      <c r="H540" s="23"/>
      <c r="I540" s="23" t="s">
        <v>455</v>
      </c>
      <c r="J540" s="18" t="s">
        <v>63</v>
      </c>
      <c r="K540" s="19">
        <v>100</v>
      </c>
      <c r="L540" s="18" t="str">
        <f>IF(Table1323[[#This Row],[Fin]]&lt;&gt;"1st","",Table1323[[#This Row],[Div]]*Table1323[[#This Row],[Lev Bet]])</f>
        <v/>
      </c>
      <c r="M540" s="18">
        <f>IF(Table1323[[#This Row],[Lev Ret]]="",Table1323[[#This Row],[Lev Bet]]*-1,L540-K540)</f>
        <v>-100</v>
      </c>
      <c r="N540" s="24">
        <v>100</v>
      </c>
      <c r="O540" s="24" t="str">
        <f>IF(Table1323[[#This Row],[Fin]]&lt;&gt;"1st","",Table1323[[#This Row],[Div]]*Table1323[[#This Row],[Nat Bet]])</f>
        <v/>
      </c>
      <c r="P540" s="24">
        <f>IF(Table1323[[#This Row],[Lev Ret]]="",Table1323[[#This Row],[Nat Bet]]*-1,O540-N540)</f>
        <v>-100</v>
      </c>
      <c r="Q540" s="18" t="str">
        <f>TEXT(Table1323[[#This Row],[Date]],"DDD")</f>
        <v>Wed</v>
      </c>
    </row>
    <row r="541" spans="1:17" x14ac:dyDescent="0.25">
      <c r="A541" s="20">
        <v>45556</v>
      </c>
      <c r="B541" s="21">
        <v>0.67708333333333337</v>
      </c>
      <c r="C541" s="21" t="s">
        <v>69</v>
      </c>
      <c r="D541" s="18">
        <v>8</v>
      </c>
      <c r="E541" s="18">
        <v>2</v>
      </c>
      <c r="F541" s="22" t="s">
        <v>526</v>
      </c>
      <c r="G541" s="22" t="s">
        <v>23</v>
      </c>
      <c r="H541" s="23"/>
      <c r="I541" s="23" t="s">
        <v>455</v>
      </c>
      <c r="J541" s="18" t="s">
        <v>64</v>
      </c>
      <c r="K541" s="19">
        <v>100</v>
      </c>
      <c r="L541" s="18" t="str">
        <f>IF(Table1323[[#This Row],[Fin]]&lt;&gt;"1st","",Table1323[[#This Row],[Div]]*Table1323[[#This Row],[Lev Bet]])</f>
        <v/>
      </c>
      <c r="M541" s="18">
        <f>IF(Table1323[[#This Row],[Lev Ret]]="",Table1323[[#This Row],[Lev Bet]]*-1,L541-K541)</f>
        <v>-100</v>
      </c>
      <c r="N541" s="24">
        <v>150</v>
      </c>
      <c r="O541" s="24" t="str">
        <f>IF(Table1323[[#This Row],[Fin]]&lt;&gt;"1st","",Table1323[[#This Row],[Div]]*Table1323[[#This Row],[Nat Bet]])</f>
        <v/>
      </c>
      <c r="P541" s="24">
        <f>IF(Table1323[[#This Row],[Lev Ret]]="",Table1323[[#This Row],[Nat Bet]]*-1,O541-N541)</f>
        <v>-150</v>
      </c>
      <c r="Q541" s="18" t="str">
        <f>TEXT(Table1323[[#This Row],[Date]],"DDD")</f>
        <v>Sat</v>
      </c>
    </row>
    <row r="542" spans="1:17" x14ac:dyDescent="0.25">
      <c r="A542" s="20">
        <v>45560</v>
      </c>
      <c r="B542" s="21">
        <v>0.63194444444444442</v>
      </c>
      <c r="C542" s="21" t="s">
        <v>15</v>
      </c>
      <c r="D542" s="18">
        <v>3</v>
      </c>
      <c r="E542" s="18">
        <v>10</v>
      </c>
      <c r="F542" s="22" t="s">
        <v>511</v>
      </c>
      <c r="G542" s="22"/>
      <c r="H542" s="23"/>
      <c r="I542" s="23" t="s">
        <v>455</v>
      </c>
      <c r="J542" s="18" t="s">
        <v>65</v>
      </c>
      <c r="K542" s="19">
        <v>100</v>
      </c>
      <c r="L542" s="18" t="str">
        <f>IF(Table1323[[#This Row],[Fin]]&lt;&gt;"1st","",Table1323[[#This Row],[Div]]*Table1323[[#This Row],[Lev Bet]])</f>
        <v/>
      </c>
      <c r="M542" s="18">
        <f>IF(Table1323[[#This Row],[Lev Ret]]="",Table1323[[#This Row],[Lev Bet]]*-1,L542-K542)</f>
        <v>-100</v>
      </c>
      <c r="N542" s="24">
        <v>120</v>
      </c>
      <c r="O542" s="24" t="str">
        <f>IF(Table1323[[#This Row],[Fin]]&lt;&gt;"1st","",Table1323[[#This Row],[Div]]*Table1323[[#This Row],[Nat Bet]])</f>
        <v/>
      </c>
      <c r="P542" s="24">
        <f>IF(Table1323[[#This Row],[Lev Ret]]="",Table1323[[#This Row],[Nat Bet]]*-1,O542-N542)</f>
        <v>-120</v>
      </c>
      <c r="Q542" s="18" t="str">
        <f>TEXT(Table1323[[#This Row],[Date]],"DDD")</f>
        <v>Wed</v>
      </c>
    </row>
    <row r="543" spans="1:17" x14ac:dyDescent="0.25">
      <c r="A543" s="20">
        <v>45560</v>
      </c>
      <c r="B543" s="21">
        <v>0.68055555555555558</v>
      </c>
      <c r="C543" s="21" t="s">
        <v>15</v>
      </c>
      <c r="D543" s="18">
        <v>5</v>
      </c>
      <c r="E543" s="18">
        <v>3</v>
      </c>
      <c r="F543" s="22" t="s">
        <v>532</v>
      </c>
      <c r="G543" s="22" t="s">
        <v>22</v>
      </c>
      <c r="H543" s="23">
        <v>2.15</v>
      </c>
      <c r="I543" s="23" t="s">
        <v>455</v>
      </c>
      <c r="J543" s="18" t="s">
        <v>65</v>
      </c>
      <c r="K543" s="19">
        <v>100</v>
      </c>
      <c r="L543" s="18">
        <f>IF(Table1323[[#This Row],[Fin]]&lt;&gt;"1st","",Table1323[[#This Row],[Div]]*Table1323[[#This Row],[Lev Bet]])</f>
        <v>215</v>
      </c>
      <c r="M543" s="18">
        <f>IF(Table1323[[#This Row],[Lev Ret]]="",Table1323[[#This Row],[Lev Bet]]*-1,L543-K543)</f>
        <v>115</v>
      </c>
      <c r="N543" s="24">
        <v>120</v>
      </c>
      <c r="O543" s="24">
        <f>IF(Table1323[[#This Row],[Fin]]&lt;&gt;"1st","",Table1323[[#This Row],[Div]]*Table1323[[#This Row],[Nat Bet]])</f>
        <v>258</v>
      </c>
      <c r="P543" s="24">
        <f>IF(Table1323[[#This Row],[Lev Ret]]="",Table1323[[#This Row],[Nat Bet]]*-1,O543-N543)</f>
        <v>138</v>
      </c>
      <c r="Q543" s="18" t="str">
        <f>TEXT(Table1323[[#This Row],[Date]],"DDD")</f>
        <v>Wed</v>
      </c>
    </row>
    <row r="544" spans="1:17" x14ac:dyDescent="0.25">
      <c r="A544" s="20">
        <v>45562</v>
      </c>
      <c r="B544" s="21">
        <v>0.90625</v>
      </c>
      <c r="C544" s="21" t="s">
        <v>94</v>
      </c>
      <c r="D544" s="18">
        <v>8</v>
      </c>
      <c r="E544" s="18">
        <v>1</v>
      </c>
      <c r="F544" s="22" t="s">
        <v>527</v>
      </c>
      <c r="G544" s="22" t="s">
        <v>23</v>
      </c>
      <c r="H544" s="23"/>
      <c r="I544" s="23" t="s">
        <v>455</v>
      </c>
      <c r="J544" s="18" t="s">
        <v>64</v>
      </c>
      <c r="K544" s="19">
        <v>100</v>
      </c>
      <c r="L544" s="18" t="str">
        <f>IF(Table1323[[#This Row],[Fin]]&lt;&gt;"1st","",Table1323[[#This Row],[Div]]*Table1323[[#This Row],[Lev Bet]])</f>
        <v/>
      </c>
      <c r="M544" s="18">
        <f>IF(Table1323[[#This Row],[Lev Ret]]="",Table1323[[#This Row],[Lev Bet]]*-1,L544-K544)</f>
        <v>-100</v>
      </c>
      <c r="N544" s="24">
        <v>150</v>
      </c>
      <c r="O544" s="24" t="str">
        <f>IF(Table1323[[#This Row],[Fin]]&lt;&gt;"1st","",Table1323[[#This Row],[Div]]*Table1323[[#This Row],[Nat Bet]])</f>
        <v/>
      </c>
      <c r="P544" s="24">
        <f>IF(Table1323[[#This Row],[Lev Ret]]="",Table1323[[#This Row],[Nat Bet]]*-1,O544-N544)</f>
        <v>-150</v>
      </c>
      <c r="Q544" s="18" t="str">
        <f>TEXT(Table1323[[#This Row],[Date]],"DDD")</f>
        <v>Fri</v>
      </c>
    </row>
    <row r="545" spans="1:17" x14ac:dyDescent="0.25">
      <c r="A545" s="20">
        <v>45563</v>
      </c>
      <c r="B545" s="21">
        <v>0.59375</v>
      </c>
      <c r="C545" s="21" t="s">
        <v>12</v>
      </c>
      <c r="D545" s="18">
        <v>5</v>
      </c>
      <c r="E545" s="18">
        <v>3</v>
      </c>
      <c r="F545" s="22" t="s">
        <v>528</v>
      </c>
      <c r="G545" s="22" t="s">
        <v>24</v>
      </c>
      <c r="H545" s="23"/>
      <c r="I545" s="23" t="s">
        <v>455</v>
      </c>
      <c r="J545" s="18" t="s">
        <v>65</v>
      </c>
      <c r="K545" s="19">
        <v>100</v>
      </c>
      <c r="L545" s="18" t="str">
        <f>IF(Table1323[[#This Row],[Fin]]&lt;&gt;"1st","",Table1323[[#This Row],[Div]]*Table1323[[#This Row],[Lev Bet]])</f>
        <v/>
      </c>
      <c r="M545" s="18">
        <f>IF(Table1323[[#This Row],[Lev Ret]]="",Table1323[[#This Row],[Lev Bet]]*-1,L545-K545)</f>
        <v>-100</v>
      </c>
      <c r="N545" s="24">
        <v>140</v>
      </c>
      <c r="O545" s="24" t="str">
        <f>IF(Table1323[[#This Row],[Fin]]&lt;&gt;"1st","",Table1323[[#This Row],[Div]]*Table1323[[#This Row],[Nat Bet]])</f>
        <v/>
      </c>
      <c r="P545" s="24">
        <f>IF(Table1323[[#This Row],[Lev Ret]]="",Table1323[[#This Row],[Nat Bet]]*-1,O545-N545)</f>
        <v>-140</v>
      </c>
      <c r="Q545" s="18" t="str">
        <f>TEXT(Table1323[[#This Row],[Date]],"DDD")</f>
        <v>Sat</v>
      </c>
    </row>
    <row r="546" spans="1:17" x14ac:dyDescent="0.25">
      <c r="A546" s="20">
        <v>45563</v>
      </c>
      <c r="B546" s="21">
        <v>0.67013888888888884</v>
      </c>
      <c r="C546" s="21" t="s">
        <v>12</v>
      </c>
      <c r="D546" s="18">
        <v>8</v>
      </c>
      <c r="E546" s="18">
        <v>3</v>
      </c>
      <c r="F546" s="22" t="s">
        <v>529</v>
      </c>
      <c r="G546" s="22"/>
      <c r="H546" s="23"/>
      <c r="I546" s="23" t="s">
        <v>455</v>
      </c>
      <c r="J546" s="18" t="s">
        <v>65</v>
      </c>
      <c r="K546" s="19">
        <v>100</v>
      </c>
      <c r="L546" s="18" t="str">
        <f>IF(Table1323[[#This Row],[Fin]]&lt;&gt;"1st","",Table1323[[#This Row],[Div]]*Table1323[[#This Row],[Lev Bet]])</f>
        <v/>
      </c>
      <c r="M546" s="18">
        <f>IF(Table1323[[#This Row],[Lev Ret]]="",Table1323[[#This Row],[Lev Bet]]*-1,L546-K546)</f>
        <v>-100</v>
      </c>
      <c r="N546" s="24">
        <v>140</v>
      </c>
      <c r="O546" s="24" t="str">
        <f>IF(Table1323[[#This Row],[Fin]]&lt;&gt;"1st","",Table1323[[#This Row],[Div]]*Table1323[[#This Row],[Nat Bet]])</f>
        <v/>
      </c>
      <c r="P546" s="24">
        <f>IF(Table1323[[#This Row],[Lev Ret]]="",Table1323[[#This Row],[Nat Bet]]*-1,O546-N546)</f>
        <v>-140</v>
      </c>
      <c r="Q546" s="18" t="str">
        <f>TEXT(Table1323[[#This Row],[Date]],"DDD")</f>
        <v>Sat</v>
      </c>
    </row>
    <row r="547" spans="1:17" x14ac:dyDescent="0.25">
      <c r="A547" s="20">
        <v>45567</v>
      </c>
      <c r="B547" s="21">
        <v>0.71736111111111112</v>
      </c>
      <c r="C547" s="21" t="s">
        <v>13</v>
      </c>
      <c r="D547" s="18">
        <v>6</v>
      </c>
      <c r="E547" s="18">
        <v>12</v>
      </c>
      <c r="F547" s="22" t="s">
        <v>530</v>
      </c>
      <c r="G547" s="22"/>
      <c r="H547" s="23"/>
      <c r="I547" s="23" t="s">
        <v>455</v>
      </c>
      <c r="J547" s="18" t="s">
        <v>63</v>
      </c>
      <c r="K547" s="19">
        <v>100</v>
      </c>
      <c r="L547" s="18" t="str">
        <f>IF(Table1323[[#This Row],[Fin]]&lt;&gt;"1st","",Table1323[[#This Row],[Div]]*Table1323[[#This Row],[Lev Bet]])</f>
        <v/>
      </c>
      <c r="M547" s="18">
        <f>IF(Table1323[[#This Row],[Lev Ret]]="",Table1323[[#This Row],[Lev Bet]]*-1,L547-K547)</f>
        <v>-100</v>
      </c>
      <c r="N547" s="24">
        <v>100</v>
      </c>
      <c r="O547" s="24" t="str">
        <f>IF(Table1323[[#This Row],[Fin]]&lt;&gt;"1st","",Table1323[[#This Row],[Div]]*Table1323[[#This Row],[Nat Bet]])</f>
        <v/>
      </c>
      <c r="P547" s="24">
        <f>IF(Table1323[[#This Row],[Lev Ret]]="",Table1323[[#This Row],[Nat Bet]]*-1,O547-N547)</f>
        <v>-100</v>
      </c>
      <c r="Q547" s="18" t="str">
        <f>TEXT(Table1323[[#This Row],[Date]],"DDD")</f>
        <v>Wed</v>
      </c>
    </row>
    <row r="548" spans="1:17" x14ac:dyDescent="0.25">
      <c r="A548" s="20">
        <v>45570</v>
      </c>
      <c r="B548" s="21">
        <v>0.60069444444444442</v>
      </c>
      <c r="C548" s="21" t="s">
        <v>14</v>
      </c>
      <c r="D548" s="18">
        <v>5</v>
      </c>
      <c r="E548" s="18">
        <v>8</v>
      </c>
      <c r="F548" s="22" t="s">
        <v>531</v>
      </c>
      <c r="G548" s="22"/>
      <c r="H548" s="23"/>
      <c r="I548" s="23" t="s">
        <v>455</v>
      </c>
      <c r="J548" s="18" t="s">
        <v>65</v>
      </c>
      <c r="K548" s="19">
        <v>100</v>
      </c>
      <c r="L548" s="18" t="str">
        <f>IF(Table1323[[#This Row],[Fin]]&lt;&gt;"1st","",Table1323[[#This Row],[Div]]*Table1323[[#This Row],[Lev Bet]])</f>
        <v/>
      </c>
      <c r="M548" s="18">
        <f>IF(Table1323[[#This Row],[Lev Ret]]="",Table1323[[#This Row],[Lev Bet]]*-1,L548-K548)</f>
        <v>-100</v>
      </c>
      <c r="N548" s="24">
        <v>140</v>
      </c>
      <c r="O548" s="24" t="str">
        <f>IF(Table1323[[#This Row],[Fin]]&lt;&gt;"1st","",Table1323[[#This Row],[Div]]*Table1323[[#This Row],[Nat Bet]])</f>
        <v/>
      </c>
      <c r="P548" s="24">
        <f>IF(Table1323[[#This Row],[Lev Ret]]="",Table1323[[#This Row],[Nat Bet]]*-1,O548-N548)</f>
        <v>-140</v>
      </c>
      <c r="Q548" s="18" t="str">
        <f>TEXT(Table1323[[#This Row],[Date]],"DDD")</f>
        <v>Sat</v>
      </c>
    </row>
    <row r="549" spans="1:17" x14ac:dyDescent="0.25">
      <c r="A549" s="20">
        <v>45574</v>
      </c>
      <c r="B549" s="21">
        <v>0.50694444444444442</v>
      </c>
      <c r="C549" s="21" t="s">
        <v>19</v>
      </c>
      <c r="D549" s="18">
        <v>4</v>
      </c>
      <c r="E549" s="18">
        <v>4</v>
      </c>
      <c r="F549" s="22" t="s">
        <v>265</v>
      </c>
      <c r="G549" s="22"/>
      <c r="H549" s="23"/>
      <c r="I549" s="23" t="s">
        <v>455</v>
      </c>
      <c r="J549" s="18" t="s">
        <v>65</v>
      </c>
      <c r="K549" s="19">
        <v>100</v>
      </c>
      <c r="L549" s="18" t="str">
        <f>IF(Table1323[[#This Row],[Fin]]&lt;&gt;"1st","",Table1323[[#This Row],[Div]]*Table1323[[#This Row],[Lev Bet]])</f>
        <v/>
      </c>
      <c r="M549" s="18">
        <f>IF(Table1323[[#This Row],[Lev Ret]]="",Table1323[[#This Row],[Lev Bet]]*-1,L549-K549)</f>
        <v>-100</v>
      </c>
      <c r="N549" s="24">
        <v>120</v>
      </c>
      <c r="O549" s="24" t="str">
        <f>IF(Table1323[[#This Row],[Fin]]&lt;&gt;"1st","",Table1323[[#This Row],[Div]]*Table1323[[#This Row],[Nat Bet]])</f>
        <v/>
      </c>
      <c r="P549" s="24">
        <f>IF(Table1323[[#This Row],[Lev Ret]]="",Table1323[[#This Row],[Nat Bet]]*-1,O549-N549)</f>
        <v>-120</v>
      </c>
      <c r="Q549" s="18" t="str">
        <f>TEXT(Table1323[[#This Row],[Date]],"DDD")</f>
        <v>Wed</v>
      </c>
    </row>
    <row r="550" spans="1:17" x14ac:dyDescent="0.25">
      <c r="A550" s="20">
        <v>45577</v>
      </c>
      <c r="B550" s="21">
        <v>0.51041666666666663</v>
      </c>
      <c r="C550" s="21" t="s">
        <v>69</v>
      </c>
      <c r="D550" s="18">
        <v>1</v>
      </c>
      <c r="E550" s="18">
        <v>11</v>
      </c>
      <c r="F550" s="22" t="s">
        <v>533</v>
      </c>
      <c r="G550" s="22" t="s">
        <v>22</v>
      </c>
      <c r="H550" s="23">
        <v>9</v>
      </c>
      <c r="I550" s="23" t="s">
        <v>455</v>
      </c>
      <c r="J550" s="18" t="s">
        <v>64</v>
      </c>
      <c r="K550" s="19">
        <v>100</v>
      </c>
      <c r="L550" s="18">
        <f>IF(Table1323[[#This Row],[Fin]]&lt;&gt;"1st","",Table1323[[#This Row],[Div]]*Table1323[[#This Row],[Lev Bet]])</f>
        <v>900</v>
      </c>
      <c r="M550" s="18">
        <f>IF(Table1323[[#This Row],[Lev Ret]]="",Table1323[[#This Row],[Lev Bet]]*-1,L550-K550)</f>
        <v>800</v>
      </c>
      <c r="N550" s="24">
        <v>150</v>
      </c>
      <c r="O550" s="24">
        <f>IF(Table1323[[#This Row],[Fin]]&lt;&gt;"1st","",Table1323[[#This Row],[Div]]*Table1323[[#This Row],[Nat Bet]])</f>
        <v>1350</v>
      </c>
      <c r="P550" s="24">
        <f>IF(Table1323[[#This Row],[Lev Ret]]="",Table1323[[#This Row],[Nat Bet]]*-1,O550-N550)</f>
        <v>1200</v>
      </c>
      <c r="Q550" s="18" t="str">
        <f>TEXT(Table1323[[#This Row],[Date]],"DDD")</f>
        <v>Sat</v>
      </c>
    </row>
    <row r="551" spans="1:17" x14ac:dyDescent="0.25">
      <c r="A551" s="20">
        <v>45577</v>
      </c>
      <c r="B551" s="21">
        <v>0.55902777777777779</v>
      </c>
      <c r="C551" s="21" t="s">
        <v>69</v>
      </c>
      <c r="D551" s="18">
        <v>3</v>
      </c>
      <c r="E551" s="18">
        <v>6</v>
      </c>
      <c r="F551" s="22" t="s">
        <v>534</v>
      </c>
      <c r="G551" s="22" t="s">
        <v>24</v>
      </c>
      <c r="H551" s="23"/>
      <c r="I551" s="23" t="s">
        <v>455</v>
      </c>
      <c r="J551" s="18" t="s">
        <v>64</v>
      </c>
      <c r="K551" s="19">
        <v>100</v>
      </c>
      <c r="L551" s="18" t="str">
        <f>IF(Table1323[[#This Row],[Fin]]&lt;&gt;"1st","",Table1323[[#This Row],[Div]]*Table1323[[#This Row],[Lev Bet]])</f>
        <v/>
      </c>
      <c r="M551" s="18">
        <f>IF(Table1323[[#This Row],[Lev Ret]]="",Table1323[[#This Row],[Lev Bet]]*-1,L551-K551)</f>
        <v>-100</v>
      </c>
      <c r="N551" s="24">
        <v>140</v>
      </c>
      <c r="O551" s="24" t="str">
        <f>IF(Table1323[[#This Row],[Fin]]&lt;&gt;"1st","",Table1323[[#This Row],[Div]]*Table1323[[#This Row],[Nat Bet]])</f>
        <v/>
      </c>
      <c r="P551" s="24">
        <f>IF(Table1323[[#This Row],[Lev Ret]]="",Table1323[[#This Row],[Nat Bet]]*-1,O551-N551)</f>
        <v>-140</v>
      </c>
      <c r="Q551" s="18" t="str">
        <f>TEXT(Table1323[[#This Row],[Date]],"DDD")</f>
        <v>Sat</v>
      </c>
    </row>
    <row r="552" spans="1:17" x14ac:dyDescent="0.25">
      <c r="A552" s="20">
        <v>45577</v>
      </c>
      <c r="B552" s="21">
        <v>0.70138888888888884</v>
      </c>
      <c r="C552" s="21" t="s">
        <v>12</v>
      </c>
      <c r="D552" s="18">
        <v>8</v>
      </c>
      <c r="E552" s="18">
        <v>10</v>
      </c>
      <c r="F552" s="22" t="s">
        <v>535</v>
      </c>
      <c r="G552" s="22" t="s">
        <v>24</v>
      </c>
      <c r="H552" s="23"/>
      <c r="I552" s="23" t="s">
        <v>455</v>
      </c>
      <c r="J552" s="18" t="s">
        <v>65</v>
      </c>
      <c r="K552" s="19">
        <v>100</v>
      </c>
      <c r="L552" s="18" t="str">
        <f>IF(Table1323[[#This Row],[Fin]]&lt;&gt;"1st","",Table1323[[#This Row],[Div]]*Table1323[[#This Row],[Lev Bet]])</f>
        <v/>
      </c>
      <c r="M552" s="18">
        <f>IF(Table1323[[#This Row],[Lev Ret]]="",Table1323[[#This Row],[Lev Bet]]*-1,L552-K552)</f>
        <v>-100</v>
      </c>
      <c r="N552" s="24">
        <v>140</v>
      </c>
      <c r="O552" s="24" t="str">
        <f>IF(Table1323[[#This Row],[Fin]]&lt;&gt;"1st","",Table1323[[#This Row],[Div]]*Table1323[[#This Row],[Nat Bet]])</f>
        <v/>
      </c>
      <c r="P552" s="24">
        <f>IF(Table1323[[#This Row],[Lev Ret]]="",Table1323[[#This Row],[Nat Bet]]*-1,O552-N552)</f>
        <v>-140</v>
      </c>
      <c r="Q552" s="18" t="str">
        <f>TEXT(Table1323[[#This Row],[Date]],"DDD")</f>
        <v>Sat</v>
      </c>
    </row>
    <row r="553" spans="1:17" x14ac:dyDescent="0.25">
      <c r="A553" s="20">
        <v>45581</v>
      </c>
      <c r="B553" s="21">
        <v>0.65972222222222221</v>
      </c>
      <c r="C553" s="21" t="s">
        <v>15</v>
      </c>
      <c r="D553" s="18">
        <v>5</v>
      </c>
      <c r="E553" s="18">
        <v>2</v>
      </c>
      <c r="F553" s="22" t="s">
        <v>536</v>
      </c>
      <c r="G553" s="22" t="s">
        <v>22</v>
      </c>
      <c r="H553" s="23">
        <v>1.8</v>
      </c>
      <c r="I553" s="23" t="s">
        <v>455</v>
      </c>
      <c r="J553" s="18" t="s">
        <v>65</v>
      </c>
      <c r="K553" s="19">
        <v>100</v>
      </c>
      <c r="L553" s="18">
        <f>IF(Table1323[[#This Row],[Fin]]&lt;&gt;"1st","",Table1323[[#This Row],[Div]]*Table1323[[#This Row],[Lev Bet]])</f>
        <v>180</v>
      </c>
      <c r="M553" s="18">
        <f>IF(Table1323[[#This Row],[Lev Ret]]="",Table1323[[#This Row],[Lev Bet]]*-1,L553-K553)</f>
        <v>80</v>
      </c>
      <c r="N553" s="24">
        <v>120</v>
      </c>
      <c r="O553" s="24">
        <f>IF(Table1323[[#This Row],[Fin]]&lt;&gt;"1st","",Table1323[[#This Row],[Div]]*Table1323[[#This Row],[Nat Bet]])</f>
        <v>216</v>
      </c>
      <c r="P553" s="24">
        <f>IF(Table1323[[#This Row],[Lev Ret]]="",Table1323[[#This Row],[Nat Bet]]*-1,O553-N553)</f>
        <v>96</v>
      </c>
      <c r="Q553" s="18" t="str">
        <f>TEXT(Table1323[[#This Row],[Date]],"DDD")</f>
        <v>Wed</v>
      </c>
    </row>
    <row r="554" spans="1:17" x14ac:dyDescent="0.25">
      <c r="A554" s="20">
        <v>45581</v>
      </c>
      <c r="B554" s="21">
        <v>0.69097222222222221</v>
      </c>
      <c r="C554" s="21" t="s">
        <v>69</v>
      </c>
      <c r="D554" s="18">
        <v>6</v>
      </c>
      <c r="E554" s="18">
        <v>6</v>
      </c>
      <c r="F554" s="22" t="s">
        <v>537</v>
      </c>
      <c r="G554" s="22"/>
      <c r="H554" s="23"/>
      <c r="I554" s="23" t="s">
        <v>455</v>
      </c>
      <c r="J554" s="18" t="s">
        <v>64</v>
      </c>
      <c r="K554" s="19">
        <v>100</v>
      </c>
      <c r="L554" s="18" t="str">
        <f>IF(Table1323[[#This Row],[Fin]]&lt;&gt;"1st","",Table1323[[#This Row],[Div]]*Table1323[[#This Row],[Lev Bet]])</f>
        <v/>
      </c>
      <c r="M554" s="18">
        <f>IF(Table1323[[#This Row],[Lev Ret]]="",Table1323[[#This Row],[Lev Bet]]*-1,L554-K554)</f>
        <v>-100</v>
      </c>
      <c r="N554" s="24">
        <v>150</v>
      </c>
      <c r="O554" s="24" t="str">
        <f>IF(Table1323[[#This Row],[Fin]]&lt;&gt;"1st","",Table1323[[#This Row],[Div]]*Table1323[[#This Row],[Nat Bet]])</f>
        <v/>
      </c>
      <c r="P554" s="24">
        <f>IF(Table1323[[#This Row],[Lev Ret]]="",Table1323[[#This Row],[Nat Bet]]*-1,O554-N554)</f>
        <v>-150</v>
      </c>
      <c r="Q554" s="18" t="str">
        <f>TEXT(Table1323[[#This Row],[Date]],"DDD")</f>
        <v>Wed</v>
      </c>
    </row>
    <row r="555" spans="1:17" x14ac:dyDescent="0.25">
      <c r="A555" s="20">
        <v>45581</v>
      </c>
      <c r="B555" s="21">
        <v>0.70833333333333337</v>
      </c>
      <c r="C555" s="21" t="s">
        <v>15</v>
      </c>
      <c r="D555" s="18">
        <v>7</v>
      </c>
      <c r="E555" s="18">
        <v>1</v>
      </c>
      <c r="F555" s="22" t="s">
        <v>538</v>
      </c>
      <c r="G555" s="22" t="s">
        <v>22</v>
      </c>
      <c r="H555" s="23">
        <v>2</v>
      </c>
      <c r="I555" s="23" t="s">
        <v>455</v>
      </c>
      <c r="J555" s="18" t="s">
        <v>65</v>
      </c>
      <c r="K555" s="19">
        <v>100</v>
      </c>
      <c r="L555" s="18">
        <f>IF(Table1323[[#This Row],[Fin]]&lt;&gt;"1st","",Table1323[[#This Row],[Div]]*Table1323[[#This Row],[Lev Bet]])</f>
        <v>200</v>
      </c>
      <c r="M555" s="18">
        <f>IF(Table1323[[#This Row],[Lev Ret]]="",Table1323[[#This Row],[Lev Bet]]*-1,L555-K555)</f>
        <v>100</v>
      </c>
      <c r="N555" s="24">
        <v>120</v>
      </c>
      <c r="O555" s="24">
        <f>IF(Table1323[[#This Row],[Fin]]&lt;&gt;"1st","",Table1323[[#This Row],[Div]]*Table1323[[#This Row],[Nat Bet]])</f>
        <v>240</v>
      </c>
      <c r="P555" s="24">
        <f>IF(Table1323[[#This Row],[Lev Ret]]="",Table1323[[#This Row],[Nat Bet]]*-1,O555-N555)</f>
        <v>120</v>
      </c>
      <c r="Q555" s="18" t="str">
        <f>TEXT(Table1323[[#This Row],[Date]],"DDD")</f>
        <v>Wed</v>
      </c>
    </row>
    <row r="556" spans="1:17" x14ac:dyDescent="0.25">
      <c r="A556" s="20">
        <v>45588</v>
      </c>
      <c r="B556" s="21">
        <v>0.69097222222222221</v>
      </c>
      <c r="C556" s="21" t="s">
        <v>15</v>
      </c>
      <c r="D556" s="18">
        <v>5</v>
      </c>
      <c r="E556" s="18">
        <v>2</v>
      </c>
      <c r="F556" s="22" t="s">
        <v>539</v>
      </c>
      <c r="G556" s="22"/>
      <c r="H556" s="23"/>
      <c r="I556" s="23" t="s">
        <v>455</v>
      </c>
      <c r="J556" s="18" t="s">
        <v>65</v>
      </c>
      <c r="K556" s="19">
        <v>100</v>
      </c>
      <c r="L556" s="18" t="str">
        <f>IF(Table1323[[#This Row],[Fin]]&lt;&gt;"1st","",Table1323[[#This Row],[Div]]*Table1323[[#This Row],[Lev Bet]])</f>
        <v/>
      </c>
      <c r="M556" s="18">
        <f>IF(Table1323[[#This Row],[Lev Ret]]="",Table1323[[#This Row],[Lev Bet]]*-1,L556-K556)</f>
        <v>-100</v>
      </c>
      <c r="N556" s="24">
        <v>120</v>
      </c>
      <c r="O556" s="24" t="str">
        <f>IF(Table1323[[#This Row],[Fin]]&lt;&gt;"1st","",Table1323[[#This Row],[Div]]*Table1323[[#This Row],[Nat Bet]])</f>
        <v/>
      </c>
      <c r="P556" s="24">
        <f>IF(Table1323[[#This Row],[Lev Ret]]="",Table1323[[#This Row],[Nat Bet]]*-1,O556-N556)</f>
        <v>-120</v>
      </c>
      <c r="Q556" s="18" t="str">
        <f>TEXT(Table1323[[#This Row],[Date]],"DDD")</f>
        <v>Wed</v>
      </c>
    </row>
    <row r="557" spans="1:17" x14ac:dyDescent="0.25">
      <c r="A557" s="20">
        <v>45591</v>
      </c>
      <c r="B557" s="21">
        <v>0.59375</v>
      </c>
      <c r="C557" s="21" t="s">
        <v>14</v>
      </c>
      <c r="D557" s="18">
        <v>4</v>
      </c>
      <c r="E557" s="18">
        <v>4</v>
      </c>
      <c r="F557" s="22" t="s">
        <v>540</v>
      </c>
      <c r="G557" s="22"/>
      <c r="H557" s="23"/>
      <c r="I557" s="23" t="s">
        <v>455</v>
      </c>
      <c r="J557" s="18" t="s">
        <v>65</v>
      </c>
      <c r="K557" s="19">
        <v>100</v>
      </c>
      <c r="L557" s="18" t="str">
        <f>IF(Table1323[[#This Row],[Fin]]&lt;&gt;"1st","",Table1323[[#This Row],[Div]]*Table1323[[#This Row],[Lev Bet]])</f>
        <v/>
      </c>
      <c r="M557" s="18">
        <f>IF(Table1323[[#This Row],[Lev Ret]]="",Table1323[[#This Row],[Lev Bet]]*-1,L557-K557)</f>
        <v>-100</v>
      </c>
      <c r="N557" s="24">
        <v>140</v>
      </c>
      <c r="O557" s="24" t="str">
        <f>IF(Table1323[[#This Row],[Fin]]&lt;&gt;"1st","",Table1323[[#This Row],[Div]]*Table1323[[#This Row],[Nat Bet]])</f>
        <v/>
      </c>
      <c r="P557" s="24">
        <f>IF(Table1323[[#This Row],[Lev Ret]]="",Table1323[[#This Row],[Nat Bet]]*-1,O557-N557)</f>
        <v>-140</v>
      </c>
      <c r="Q557" s="18" t="str">
        <f>TEXT(Table1323[[#This Row],[Date]],"DDD")</f>
        <v>Sat</v>
      </c>
    </row>
    <row r="558" spans="1:17" x14ac:dyDescent="0.25">
      <c r="A558" s="20">
        <v>45591</v>
      </c>
      <c r="B558" s="21">
        <v>0.68055555555555558</v>
      </c>
      <c r="C558" s="21" t="s">
        <v>94</v>
      </c>
      <c r="D558" s="18">
        <v>8</v>
      </c>
      <c r="E558" s="18">
        <v>11</v>
      </c>
      <c r="F558" s="22" t="s">
        <v>541</v>
      </c>
      <c r="G558" s="22" t="s">
        <v>22</v>
      </c>
      <c r="H558" s="23">
        <v>4.5999999999999996</v>
      </c>
      <c r="I558" s="23" t="s">
        <v>455</v>
      </c>
      <c r="J558" s="18" t="s">
        <v>64</v>
      </c>
      <c r="K558" s="19">
        <v>100</v>
      </c>
      <c r="L558" s="18">
        <f>IF(Table1323[[#This Row],[Fin]]&lt;&gt;"1st","",Table1323[[#This Row],[Div]]*Table1323[[#This Row],[Lev Bet]])</f>
        <v>459.99999999999994</v>
      </c>
      <c r="M558" s="18">
        <f>IF(Table1323[[#This Row],[Lev Ret]]="",Table1323[[#This Row],[Lev Bet]]*-1,L558-K558)</f>
        <v>359.99999999999994</v>
      </c>
      <c r="N558" s="24">
        <v>140</v>
      </c>
      <c r="O558" s="24">
        <f>IF(Table1323[[#This Row],[Fin]]&lt;&gt;"1st","",Table1323[[#This Row],[Div]]*Table1323[[#This Row],[Nat Bet]])</f>
        <v>644</v>
      </c>
      <c r="P558" s="24">
        <f>IF(Table1323[[#This Row],[Lev Ret]]="",Table1323[[#This Row],[Nat Bet]]*-1,O558-N558)</f>
        <v>504</v>
      </c>
      <c r="Q558" s="18" t="str">
        <f>TEXT(Table1323[[#This Row],[Date]],"DDD")</f>
        <v>Sat</v>
      </c>
    </row>
    <row r="559" spans="1:17" x14ac:dyDescent="0.25">
      <c r="A559" s="20">
        <v>45595</v>
      </c>
      <c r="B559" s="21">
        <v>0.64236111111111116</v>
      </c>
      <c r="C559" s="21" t="s">
        <v>19</v>
      </c>
      <c r="D559" s="18">
        <v>3</v>
      </c>
      <c r="E559" s="18">
        <v>3</v>
      </c>
      <c r="F559" s="22" t="s">
        <v>542</v>
      </c>
      <c r="G559" s="22" t="s">
        <v>22</v>
      </c>
      <c r="H559" s="23">
        <v>1.6</v>
      </c>
      <c r="I559" s="23" t="s">
        <v>455</v>
      </c>
      <c r="J559" s="18" t="s">
        <v>65</v>
      </c>
      <c r="K559" s="19">
        <v>100</v>
      </c>
      <c r="L559" s="18">
        <f>IF(Table1323[[#This Row],[Fin]]&lt;&gt;"1st","",Table1323[[#This Row],[Div]]*Table1323[[#This Row],[Lev Bet]])</f>
        <v>160</v>
      </c>
      <c r="M559" s="18">
        <f>IF(Table1323[[#This Row],[Lev Ret]]="",Table1323[[#This Row],[Lev Bet]]*-1,L559-K559)</f>
        <v>60</v>
      </c>
      <c r="N559" s="24">
        <v>120</v>
      </c>
      <c r="O559" s="24">
        <f>IF(Table1323[[#This Row],[Fin]]&lt;&gt;"1st","",Table1323[[#This Row],[Div]]*Table1323[[#This Row],[Nat Bet]])</f>
        <v>192</v>
      </c>
      <c r="P559" s="24">
        <f>IF(Table1323[[#This Row],[Lev Ret]]="",Table1323[[#This Row],[Nat Bet]]*-1,O559-N559)</f>
        <v>72</v>
      </c>
      <c r="Q559" s="18" t="str">
        <f>TEXT(Table1323[[#This Row],[Date]],"DDD")</f>
        <v>Wed</v>
      </c>
    </row>
    <row r="560" spans="1:17" x14ac:dyDescent="0.25">
      <c r="A560" s="20">
        <v>45598</v>
      </c>
      <c r="B560" s="21">
        <v>0.63888888888888884</v>
      </c>
      <c r="C560" s="21" t="s">
        <v>12</v>
      </c>
      <c r="D560" s="18">
        <v>6</v>
      </c>
      <c r="E560" s="18">
        <v>5</v>
      </c>
      <c r="F560" s="22" t="s">
        <v>543</v>
      </c>
      <c r="G560" s="22"/>
      <c r="H560" s="23"/>
      <c r="I560" s="23" t="s">
        <v>455</v>
      </c>
      <c r="J560" s="18" t="s">
        <v>65</v>
      </c>
      <c r="K560" s="19">
        <v>100</v>
      </c>
      <c r="L560" s="18" t="str">
        <f>IF(Table1323[[#This Row],[Fin]]&lt;&gt;"1st","",Table1323[[#This Row],[Div]]*Table1323[[#This Row],[Lev Bet]])</f>
        <v/>
      </c>
      <c r="M560" s="18">
        <f>IF(Table1323[[#This Row],[Lev Ret]]="",Table1323[[#This Row],[Lev Bet]]*-1,L560-K560)</f>
        <v>-100</v>
      </c>
      <c r="N560" s="24">
        <v>140</v>
      </c>
      <c r="O560" s="24" t="str">
        <f>IF(Table1323[[#This Row],[Fin]]&lt;&gt;"1st","",Table1323[[#This Row],[Div]]*Table1323[[#This Row],[Nat Bet]])</f>
        <v/>
      </c>
      <c r="P560" s="24">
        <f>IF(Table1323[[#This Row],[Lev Ret]]="",Table1323[[#This Row],[Nat Bet]]*-1,O560-N560)</f>
        <v>-140</v>
      </c>
      <c r="Q560" s="18" t="str">
        <f>TEXT(Table1323[[#This Row],[Date]],"DDD")</f>
        <v>Sat</v>
      </c>
    </row>
    <row r="561" spans="1:17" x14ac:dyDescent="0.25">
      <c r="A561" s="20">
        <v>45598</v>
      </c>
      <c r="B561" s="21">
        <v>0.66666666666666663</v>
      </c>
      <c r="C561" s="21" t="s">
        <v>12</v>
      </c>
      <c r="D561" s="18">
        <v>7</v>
      </c>
      <c r="E561" s="18">
        <v>4</v>
      </c>
      <c r="F561" s="22" t="s">
        <v>544</v>
      </c>
      <c r="G561" s="22" t="s">
        <v>24</v>
      </c>
      <c r="H561" s="23"/>
      <c r="I561" s="23" t="s">
        <v>455</v>
      </c>
      <c r="J561" s="18" t="s">
        <v>65</v>
      </c>
      <c r="K561" s="19">
        <v>100</v>
      </c>
      <c r="L561" s="18" t="str">
        <f>IF(Table1323[[#This Row],[Fin]]&lt;&gt;"1st","",Table1323[[#This Row],[Div]]*Table1323[[#This Row],[Lev Bet]])</f>
        <v/>
      </c>
      <c r="M561" s="18">
        <f>IF(Table1323[[#This Row],[Lev Ret]]="",Table1323[[#This Row],[Lev Bet]]*-1,L561-K561)</f>
        <v>-100</v>
      </c>
      <c r="N561" s="24">
        <v>140</v>
      </c>
      <c r="O561" s="24" t="str">
        <f>IF(Table1323[[#This Row],[Fin]]&lt;&gt;"1st","",Table1323[[#This Row],[Div]]*Table1323[[#This Row],[Nat Bet]])</f>
        <v/>
      </c>
      <c r="P561" s="24">
        <f>IF(Table1323[[#This Row],[Lev Ret]]="",Table1323[[#This Row],[Nat Bet]]*-1,O561-N561)</f>
        <v>-140</v>
      </c>
      <c r="Q561" s="18" t="str">
        <f>TEXT(Table1323[[#This Row],[Date]],"DDD")</f>
        <v>Sat</v>
      </c>
    </row>
    <row r="562" spans="1:17" x14ac:dyDescent="0.25">
      <c r="A562" s="20">
        <v>45601</v>
      </c>
      <c r="B562" s="21">
        <v>0.5</v>
      </c>
      <c r="C562" s="21" t="s">
        <v>545</v>
      </c>
      <c r="D562" s="18">
        <v>3</v>
      </c>
      <c r="E562" s="18">
        <v>2</v>
      </c>
      <c r="F562" s="22" t="s">
        <v>546</v>
      </c>
      <c r="G562" s="22" t="s">
        <v>23</v>
      </c>
      <c r="H562" s="23"/>
      <c r="I562" s="23" t="s">
        <v>455</v>
      </c>
      <c r="J562" s="18" t="s">
        <v>64</v>
      </c>
      <c r="K562" s="19">
        <v>100</v>
      </c>
      <c r="L562" s="18" t="str">
        <f>IF(Table1323[[#This Row],[Fin]]&lt;&gt;"1st","",Table1323[[#This Row],[Div]]*Table1323[[#This Row],[Lev Bet]])</f>
        <v/>
      </c>
      <c r="M562" s="18">
        <f>IF(Table1323[[#This Row],[Lev Ret]]="",Table1323[[#This Row],[Lev Bet]]*-1,L562-K562)</f>
        <v>-100</v>
      </c>
      <c r="N562" s="24">
        <v>150</v>
      </c>
      <c r="O562" s="24" t="str">
        <f>IF(Table1323[[#This Row],[Fin]]&lt;&gt;"1st","",Table1323[[#This Row],[Div]]*Table1323[[#This Row],[Nat Bet]])</f>
        <v/>
      </c>
      <c r="P562" s="24">
        <f>IF(Table1323[[#This Row],[Lev Ret]]="",Table1323[[#This Row],[Nat Bet]]*-1,O562-N562)</f>
        <v>-150</v>
      </c>
      <c r="Q562" s="18" t="str">
        <f>TEXT(Table1323[[#This Row],[Date]],"DDD")</f>
        <v>Tue</v>
      </c>
    </row>
    <row r="563" spans="1:17" x14ac:dyDescent="0.25">
      <c r="A563" s="20">
        <v>45601</v>
      </c>
      <c r="B563" s="21">
        <v>0.71875</v>
      </c>
      <c r="C563" s="21" t="s">
        <v>545</v>
      </c>
      <c r="D563" s="18">
        <v>10</v>
      </c>
      <c r="E563" s="18">
        <v>12</v>
      </c>
      <c r="F563" s="22" t="s">
        <v>547</v>
      </c>
      <c r="G563" s="22" t="s">
        <v>23</v>
      </c>
      <c r="H563" s="23"/>
      <c r="I563" s="23" t="s">
        <v>455</v>
      </c>
      <c r="J563" s="18" t="s">
        <v>64</v>
      </c>
      <c r="K563" s="19">
        <v>100</v>
      </c>
      <c r="L563" s="18" t="str">
        <f>IF(Table1323[[#This Row],[Fin]]&lt;&gt;"1st","",Table1323[[#This Row],[Div]]*Table1323[[#This Row],[Lev Bet]])</f>
        <v/>
      </c>
      <c r="M563" s="18">
        <f>IF(Table1323[[#This Row],[Lev Ret]]="",Table1323[[#This Row],[Lev Bet]]*-1,L563-K563)</f>
        <v>-100</v>
      </c>
      <c r="N563" s="24">
        <v>100</v>
      </c>
      <c r="O563" s="24" t="str">
        <f>IF(Table1323[[#This Row],[Fin]]&lt;&gt;"1st","",Table1323[[#This Row],[Div]]*Table1323[[#This Row],[Nat Bet]])</f>
        <v/>
      </c>
      <c r="P563" s="24">
        <f>IF(Table1323[[#This Row],[Lev Ret]]="",Table1323[[#This Row],[Nat Bet]]*-1,O563-N563)</f>
        <v>-100</v>
      </c>
      <c r="Q563" s="18" t="str">
        <f>TEXT(Table1323[[#This Row],[Date]],"DDD")</f>
        <v>Tue</v>
      </c>
    </row>
    <row r="564" spans="1:17" x14ac:dyDescent="0.25">
      <c r="A564" s="20">
        <v>45605</v>
      </c>
      <c r="B564" s="21">
        <v>0.70138888888888884</v>
      </c>
      <c r="C564" s="21" t="s">
        <v>12</v>
      </c>
      <c r="D564" s="18">
        <v>8</v>
      </c>
      <c r="E564" s="18">
        <v>11</v>
      </c>
      <c r="F564" s="22" t="s">
        <v>548</v>
      </c>
      <c r="G564" s="22"/>
      <c r="H564" s="23"/>
      <c r="I564" s="23" t="s">
        <v>455</v>
      </c>
      <c r="J564" s="18" t="s">
        <v>65</v>
      </c>
      <c r="K564" s="19">
        <v>100</v>
      </c>
      <c r="L564" s="18" t="str">
        <f>IF(Table1323[[#This Row],[Fin]]&lt;&gt;"1st","",Table1323[[#This Row],[Div]]*Table1323[[#This Row],[Lev Bet]])</f>
        <v/>
      </c>
      <c r="M564" s="18">
        <f>IF(Table1323[[#This Row],[Lev Ret]]="",Table1323[[#This Row],[Lev Bet]]*-1,L564-K564)</f>
        <v>-100</v>
      </c>
      <c r="N564" s="24">
        <v>140</v>
      </c>
      <c r="O564" s="24" t="str">
        <f>IF(Table1323[[#This Row],[Fin]]&lt;&gt;"1st","",Table1323[[#This Row],[Div]]*Table1323[[#This Row],[Nat Bet]])</f>
        <v/>
      </c>
      <c r="P564" s="24">
        <f>IF(Table1323[[#This Row],[Lev Ret]]="",Table1323[[#This Row],[Nat Bet]]*-1,O564-N564)</f>
        <v>-140</v>
      </c>
      <c r="Q564" s="18" t="str">
        <f>TEXT(Table1323[[#This Row],[Date]],"DDD")</f>
        <v>Sat</v>
      </c>
    </row>
    <row r="565" spans="1:17" x14ac:dyDescent="0.25">
      <c r="A565" s="20">
        <v>45612</v>
      </c>
      <c r="B565" s="21">
        <v>0.51388888888888884</v>
      </c>
      <c r="C565" s="21" t="s">
        <v>69</v>
      </c>
      <c r="D565" s="18">
        <v>1</v>
      </c>
      <c r="E565" s="18">
        <v>8</v>
      </c>
      <c r="F565" s="22" t="s">
        <v>549</v>
      </c>
      <c r="G565" s="22" t="s">
        <v>24</v>
      </c>
      <c r="H565" s="23"/>
      <c r="I565" s="23" t="s">
        <v>455</v>
      </c>
      <c r="J565" s="18" t="s">
        <v>64</v>
      </c>
      <c r="K565" s="19">
        <v>100</v>
      </c>
      <c r="L565" s="18" t="str">
        <f>IF(Table1323[[#This Row],[Fin]]&lt;&gt;"1st","",Table1323[[#This Row],[Div]]*Table1323[[#This Row],[Lev Bet]])</f>
        <v/>
      </c>
      <c r="M565" s="18">
        <f>IF(Table1323[[#This Row],[Lev Ret]]="",Table1323[[#This Row],[Lev Bet]]*-1,L565-K565)</f>
        <v>-100</v>
      </c>
      <c r="N565" s="24">
        <v>150</v>
      </c>
      <c r="O565" s="24" t="str">
        <f>IF(Table1323[[#This Row],[Fin]]&lt;&gt;"1st","",Table1323[[#This Row],[Div]]*Table1323[[#This Row],[Nat Bet]])</f>
        <v/>
      </c>
      <c r="P565" s="24">
        <f>IF(Table1323[[#This Row],[Lev Ret]]="",Table1323[[#This Row],[Nat Bet]]*-1,O565-N565)</f>
        <v>-150</v>
      </c>
      <c r="Q565" s="18" t="str">
        <f>TEXT(Table1323[[#This Row],[Date]],"DDD")</f>
        <v>Sat</v>
      </c>
    </row>
    <row r="566" spans="1:17" x14ac:dyDescent="0.25">
      <c r="A566" s="20">
        <v>45612</v>
      </c>
      <c r="B566" s="21">
        <v>0.59722222222222221</v>
      </c>
      <c r="C566" s="21" t="s">
        <v>164</v>
      </c>
      <c r="D566" s="18">
        <v>4</v>
      </c>
      <c r="E566" s="18">
        <v>4</v>
      </c>
      <c r="F566" s="22" t="s">
        <v>550</v>
      </c>
      <c r="G566" s="22" t="s">
        <v>24</v>
      </c>
      <c r="H566" s="23"/>
      <c r="I566" s="23" t="s">
        <v>455</v>
      </c>
      <c r="J566" s="18" t="s">
        <v>65</v>
      </c>
      <c r="K566" s="19">
        <v>100</v>
      </c>
      <c r="L566" s="18" t="str">
        <f>IF(Table1323[[#This Row],[Fin]]&lt;&gt;"1st","",Table1323[[#This Row],[Div]]*Table1323[[#This Row],[Lev Bet]])</f>
        <v/>
      </c>
      <c r="M566" s="18">
        <f>IF(Table1323[[#This Row],[Lev Ret]]="",Table1323[[#This Row],[Lev Bet]]*-1,L566-K566)</f>
        <v>-100</v>
      </c>
      <c r="N566" s="24">
        <v>140</v>
      </c>
      <c r="O566" s="24" t="str">
        <f>IF(Table1323[[#This Row],[Fin]]&lt;&gt;"1st","",Table1323[[#This Row],[Div]]*Table1323[[#This Row],[Nat Bet]])</f>
        <v/>
      </c>
      <c r="P566" s="24">
        <f>IF(Table1323[[#This Row],[Lev Ret]]="",Table1323[[#This Row],[Nat Bet]]*-1,O566-N566)</f>
        <v>-140</v>
      </c>
      <c r="Q566" s="18" t="str">
        <f>TEXT(Table1323[[#This Row],[Date]],"DDD")</f>
        <v>Sat</v>
      </c>
    </row>
    <row r="567" spans="1:17" x14ac:dyDescent="0.25">
      <c r="A567" s="20">
        <v>45612</v>
      </c>
      <c r="B567" s="21">
        <v>0.60763888888888884</v>
      </c>
      <c r="C567" s="21" t="s">
        <v>69</v>
      </c>
      <c r="D567" s="18">
        <v>5</v>
      </c>
      <c r="E567" s="18">
        <v>7</v>
      </c>
      <c r="F567" s="22" t="s">
        <v>515</v>
      </c>
      <c r="G567" s="22" t="s">
        <v>24</v>
      </c>
      <c r="H567" s="23"/>
      <c r="I567" s="23" t="s">
        <v>455</v>
      </c>
      <c r="J567" s="18" t="s">
        <v>64</v>
      </c>
      <c r="K567" s="19">
        <v>100</v>
      </c>
      <c r="L567" s="18" t="str">
        <f>IF(Table1323[[#This Row],[Fin]]&lt;&gt;"1st","",Table1323[[#This Row],[Div]]*Table1323[[#This Row],[Lev Bet]])</f>
        <v/>
      </c>
      <c r="M567" s="18">
        <f>IF(Table1323[[#This Row],[Lev Ret]]="",Table1323[[#This Row],[Lev Bet]]*-1,L567-K567)</f>
        <v>-100</v>
      </c>
      <c r="N567" s="24">
        <v>140</v>
      </c>
      <c r="O567" s="24" t="str">
        <f>IF(Table1323[[#This Row],[Fin]]&lt;&gt;"1st","",Table1323[[#This Row],[Div]]*Table1323[[#This Row],[Nat Bet]])</f>
        <v/>
      </c>
      <c r="P567" s="24">
        <f>IF(Table1323[[#This Row],[Lev Ret]]="",Table1323[[#This Row],[Nat Bet]]*-1,O567-N567)</f>
        <v>-140</v>
      </c>
      <c r="Q567" s="18" t="str">
        <f>TEXT(Table1323[[#This Row],[Date]],"DDD")</f>
        <v>Sat</v>
      </c>
    </row>
    <row r="568" spans="1:17" x14ac:dyDescent="0.25">
      <c r="A568" s="20">
        <v>45616</v>
      </c>
      <c r="B568" s="21">
        <v>0.71180555555555558</v>
      </c>
      <c r="C568" s="21" t="s">
        <v>226</v>
      </c>
      <c r="D568" s="18">
        <v>8</v>
      </c>
      <c r="E568" s="18">
        <v>7</v>
      </c>
      <c r="F568" s="22" t="s">
        <v>551</v>
      </c>
      <c r="G568" s="22"/>
      <c r="H568" s="23"/>
      <c r="I568" s="23" t="s">
        <v>455</v>
      </c>
      <c r="J568" s="18" t="s">
        <v>64</v>
      </c>
      <c r="K568" s="19">
        <v>100</v>
      </c>
      <c r="L568" s="18" t="str">
        <f>IF(Table1323[[#This Row],[Fin]]&lt;&gt;"1st","",Table1323[[#This Row],[Div]]*Table1323[[#This Row],[Lev Bet]])</f>
        <v/>
      </c>
      <c r="M568" s="18">
        <f>IF(Table1323[[#This Row],[Lev Ret]]="",Table1323[[#This Row],[Lev Bet]]*-1,L568-K568)</f>
        <v>-100</v>
      </c>
      <c r="N568" s="24">
        <v>110</v>
      </c>
      <c r="O568" s="24" t="str">
        <f>IF(Table1323[[#This Row],[Fin]]&lt;&gt;"1st","",Table1323[[#This Row],[Div]]*Table1323[[#This Row],[Nat Bet]])</f>
        <v/>
      </c>
      <c r="P568" s="24">
        <f>IF(Table1323[[#This Row],[Lev Ret]]="",Table1323[[#This Row],[Nat Bet]]*-1,O568-N568)</f>
        <v>-110</v>
      </c>
      <c r="Q568" s="18" t="str">
        <f>TEXT(Table1323[[#This Row],[Date]],"DDD")</f>
        <v>Wed</v>
      </c>
    </row>
    <row r="569" spans="1:17" x14ac:dyDescent="0.25">
      <c r="A569" s="20">
        <v>45616</v>
      </c>
      <c r="B569" s="21">
        <v>0.72916666666666663</v>
      </c>
      <c r="C569" s="21" t="s">
        <v>18</v>
      </c>
      <c r="D569" s="18">
        <v>7</v>
      </c>
      <c r="E569" s="18">
        <v>2</v>
      </c>
      <c r="F569" s="22" t="s">
        <v>552</v>
      </c>
      <c r="G569" s="22" t="s">
        <v>22</v>
      </c>
      <c r="H569" s="23">
        <v>5</v>
      </c>
      <c r="I569" s="23" t="s">
        <v>455</v>
      </c>
      <c r="J569" s="18" t="s">
        <v>65</v>
      </c>
      <c r="K569" s="19">
        <v>100</v>
      </c>
      <c r="L569" s="18">
        <f>IF(Table1323[[#This Row],[Fin]]&lt;&gt;"1st","",Table1323[[#This Row],[Div]]*Table1323[[#This Row],[Lev Bet]])</f>
        <v>500</v>
      </c>
      <c r="M569" s="18">
        <f>IF(Table1323[[#This Row],[Lev Ret]]="",Table1323[[#This Row],[Lev Bet]]*-1,L569-K569)</f>
        <v>400</v>
      </c>
      <c r="N569" s="24">
        <v>120</v>
      </c>
      <c r="O569" s="24">
        <f>IF(Table1323[[#This Row],[Fin]]&lt;&gt;"1st","",Table1323[[#This Row],[Div]]*Table1323[[#This Row],[Nat Bet]])</f>
        <v>600</v>
      </c>
      <c r="P569" s="24">
        <f>IF(Table1323[[#This Row],[Lev Ret]]="",Table1323[[#This Row],[Nat Bet]]*-1,O569-N569)</f>
        <v>480</v>
      </c>
      <c r="Q569" s="18" t="str">
        <f>TEXT(Table1323[[#This Row],[Date]],"DDD")</f>
        <v>Wed</v>
      </c>
    </row>
    <row r="570" spans="1:17" x14ac:dyDescent="0.25">
      <c r="A570" s="20">
        <v>45619</v>
      </c>
      <c r="B570" s="21">
        <v>0.55902777777777779</v>
      </c>
      <c r="C570" s="21" t="s">
        <v>302</v>
      </c>
      <c r="D570" s="18">
        <v>3</v>
      </c>
      <c r="E570" s="18">
        <v>2</v>
      </c>
      <c r="F570" s="22" t="s">
        <v>553</v>
      </c>
      <c r="G570" s="22" t="s">
        <v>23</v>
      </c>
      <c r="H570" s="23"/>
      <c r="I570" s="23" t="s">
        <v>455</v>
      </c>
      <c r="J570" s="18" t="s">
        <v>64</v>
      </c>
      <c r="K570" s="19">
        <v>100</v>
      </c>
      <c r="L570" s="18" t="str">
        <f>IF(Table1323[[#This Row],[Fin]]&lt;&gt;"1st","",Table1323[[#This Row],[Div]]*Table1323[[#This Row],[Lev Bet]])</f>
        <v/>
      </c>
      <c r="M570" s="18">
        <f>IF(Table1323[[#This Row],[Lev Ret]]="",Table1323[[#This Row],[Lev Bet]]*-1,L570-K570)</f>
        <v>-100</v>
      </c>
      <c r="N570" s="24">
        <v>140</v>
      </c>
      <c r="O570" s="24" t="str">
        <f>IF(Table1323[[#This Row],[Fin]]&lt;&gt;"1st","",Table1323[[#This Row],[Div]]*Table1323[[#This Row],[Nat Bet]])</f>
        <v/>
      </c>
      <c r="P570" s="24">
        <f>IF(Table1323[[#This Row],[Lev Ret]]="",Table1323[[#This Row],[Nat Bet]]*-1,O570-N570)</f>
        <v>-140</v>
      </c>
      <c r="Q570" s="18" t="str">
        <f>TEXT(Table1323[[#This Row],[Date]],"DDD")</f>
        <v>Sat</v>
      </c>
    </row>
    <row r="571" spans="1:17" x14ac:dyDescent="0.25">
      <c r="A571" s="20">
        <v>45619</v>
      </c>
      <c r="B571" s="21">
        <v>0.73611111111111116</v>
      </c>
      <c r="C571" s="21" t="s">
        <v>302</v>
      </c>
      <c r="D571" s="18">
        <v>10</v>
      </c>
      <c r="E571" s="18">
        <v>8</v>
      </c>
      <c r="F571" s="22" t="s">
        <v>554</v>
      </c>
      <c r="G571" s="22" t="s">
        <v>22</v>
      </c>
      <c r="H571" s="23">
        <v>1.5</v>
      </c>
      <c r="I571" s="23" t="s">
        <v>455</v>
      </c>
      <c r="J571" s="18" t="s">
        <v>64</v>
      </c>
      <c r="K571" s="19">
        <v>100</v>
      </c>
      <c r="L571" s="18">
        <f>IF(Table1323[[#This Row],[Fin]]&lt;&gt;"1st","",Table1323[[#This Row],[Div]]*Table1323[[#This Row],[Lev Bet]])</f>
        <v>150</v>
      </c>
      <c r="M571" s="18">
        <f>IF(Table1323[[#This Row],[Lev Ret]]="",Table1323[[#This Row],[Lev Bet]]*-1,L571-K571)</f>
        <v>50</v>
      </c>
      <c r="N571" s="24">
        <v>150</v>
      </c>
      <c r="O571" s="24">
        <f>IF(Table1323[[#This Row],[Fin]]&lt;&gt;"1st","",Table1323[[#This Row],[Div]]*Table1323[[#This Row],[Nat Bet]])</f>
        <v>225</v>
      </c>
      <c r="P571" s="24">
        <f>IF(Table1323[[#This Row],[Lev Ret]]="",Table1323[[#This Row],[Nat Bet]]*-1,O571-N571)</f>
        <v>75</v>
      </c>
      <c r="Q571" s="18" t="str">
        <f>TEXT(Table1323[[#This Row],[Date]],"DDD")</f>
        <v>Sat</v>
      </c>
    </row>
    <row r="572" spans="1:17" x14ac:dyDescent="0.25">
      <c r="A572" s="20">
        <v>45630</v>
      </c>
      <c r="B572" s="21">
        <v>0.71875</v>
      </c>
      <c r="C572" s="21" t="s">
        <v>15</v>
      </c>
      <c r="D572" s="18">
        <v>5</v>
      </c>
      <c r="E572" s="18">
        <v>4</v>
      </c>
      <c r="F572" s="22" t="s">
        <v>559</v>
      </c>
      <c r="G572" s="22"/>
      <c r="H572" s="23"/>
      <c r="I572" s="23" t="s">
        <v>455</v>
      </c>
      <c r="J572" s="18" t="s">
        <v>65</v>
      </c>
      <c r="K572" s="19">
        <v>100</v>
      </c>
      <c r="L572" s="18" t="str">
        <f>IF(Table1323[[#This Row],[Fin]]&lt;&gt;"1st","",Table1323[[#This Row],[Div]]*Table1323[[#This Row],[Lev Bet]])</f>
        <v/>
      </c>
      <c r="M572" s="18">
        <f>IF(Table1323[[#This Row],[Lev Ret]]="",Table1323[[#This Row],[Lev Bet]]*-1,L572-K572)</f>
        <v>-100</v>
      </c>
      <c r="N572" s="24">
        <v>120</v>
      </c>
      <c r="O572" s="24" t="str">
        <f>IF(Table1323[[#This Row],[Fin]]&lt;&gt;"1st","",Table1323[[#This Row],[Div]]*Table1323[[#This Row],[Nat Bet]])</f>
        <v/>
      </c>
      <c r="P572" s="24">
        <f>IF(Table1323[[#This Row],[Lev Ret]]="",Table1323[[#This Row],[Nat Bet]]*-1,O572-N572)</f>
        <v>-120</v>
      </c>
      <c r="Q572" s="18" t="str">
        <f>TEXT(Table1323[[#This Row],[Date]],"DDD")</f>
        <v>Wed</v>
      </c>
    </row>
    <row r="573" spans="1:17" x14ac:dyDescent="0.25">
      <c r="A573" s="20">
        <v>45630</v>
      </c>
      <c r="B573" s="21">
        <v>0.74305555555555558</v>
      </c>
      <c r="C573" s="21" t="s">
        <v>15</v>
      </c>
      <c r="D573" s="18">
        <v>6</v>
      </c>
      <c r="E573" s="18">
        <v>1</v>
      </c>
      <c r="F573" s="22" t="s">
        <v>560</v>
      </c>
      <c r="G573" s="22" t="s">
        <v>22</v>
      </c>
      <c r="H573" s="23">
        <v>1.65</v>
      </c>
      <c r="I573" s="23" t="s">
        <v>455</v>
      </c>
      <c r="J573" s="18" t="s">
        <v>65</v>
      </c>
      <c r="K573" s="19">
        <v>100</v>
      </c>
      <c r="L573" s="18">
        <f>IF(Table1323[[#This Row],[Fin]]&lt;&gt;"1st","",Table1323[[#This Row],[Div]]*Table1323[[#This Row],[Lev Bet]])</f>
        <v>165</v>
      </c>
      <c r="M573" s="18">
        <f>IF(Table1323[[#This Row],[Lev Ret]]="",Table1323[[#This Row],[Lev Bet]]*-1,L573-K573)</f>
        <v>65</v>
      </c>
      <c r="N573" s="24">
        <v>120</v>
      </c>
      <c r="O573" s="24">
        <f>IF(Table1323[[#This Row],[Fin]]&lt;&gt;"1st","",Table1323[[#This Row],[Div]]*Table1323[[#This Row],[Nat Bet]])</f>
        <v>198</v>
      </c>
      <c r="P573" s="24">
        <f>IF(Table1323[[#This Row],[Lev Ret]]="",Table1323[[#This Row],[Nat Bet]]*-1,O573-N573)</f>
        <v>78</v>
      </c>
      <c r="Q573" s="18" t="str">
        <f>TEXT(Table1323[[#This Row],[Date]],"DDD")</f>
        <v>Wed</v>
      </c>
    </row>
    <row r="574" spans="1:17" x14ac:dyDescent="0.25">
      <c r="A574" s="20">
        <v>45633</v>
      </c>
      <c r="B574" s="21">
        <v>0.55555555555555558</v>
      </c>
      <c r="C574" s="21" t="s">
        <v>308</v>
      </c>
      <c r="D574" s="18">
        <v>3</v>
      </c>
      <c r="E574" s="18">
        <v>2</v>
      </c>
      <c r="F574" s="22" t="s">
        <v>561</v>
      </c>
      <c r="G574" s="22" t="s">
        <v>22</v>
      </c>
      <c r="H574" s="23">
        <v>3.4</v>
      </c>
      <c r="I574" s="23" t="s">
        <v>455</v>
      </c>
      <c r="J574" s="18" t="s">
        <v>64</v>
      </c>
      <c r="K574" s="19">
        <v>100</v>
      </c>
      <c r="L574" s="18">
        <f>IF(Table1323[[#This Row],[Fin]]&lt;&gt;"1st","",Table1323[[#This Row],[Div]]*Table1323[[#This Row],[Lev Bet]])</f>
        <v>340</v>
      </c>
      <c r="M574" s="18">
        <f>IF(Table1323[[#This Row],[Lev Ret]]="",Table1323[[#This Row],[Lev Bet]]*-1,L574-K574)</f>
        <v>240</v>
      </c>
      <c r="N574" s="24">
        <v>150</v>
      </c>
      <c r="O574" s="24">
        <f>IF(Table1323[[#This Row],[Fin]]&lt;&gt;"1st","",Table1323[[#This Row],[Div]]*Table1323[[#This Row],[Nat Bet]])</f>
        <v>510</v>
      </c>
      <c r="P574" s="24">
        <f>IF(Table1323[[#This Row],[Lev Ret]]="",Table1323[[#This Row],[Nat Bet]]*-1,O574-N574)</f>
        <v>360</v>
      </c>
      <c r="Q574" s="18" t="str">
        <f>TEXT(Table1323[[#This Row],[Date]],"DDD")</f>
        <v>Sat</v>
      </c>
    </row>
    <row r="575" spans="1:17" x14ac:dyDescent="0.25">
      <c r="A575" s="20">
        <v>45633</v>
      </c>
      <c r="B575" s="21">
        <v>0.61805555555555558</v>
      </c>
      <c r="C575" s="21" t="s">
        <v>12</v>
      </c>
      <c r="D575" s="18">
        <v>5</v>
      </c>
      <c r="E575" s="18">
        <v>3</v>
      </c>
      <c r="F575" s="22" t="s">
        <v>562</v>
      </c>
      <c r="G575" s="22"/>
      <c r="H575" s="23"/>
      <c r="I575" s="23" t="s">
        <v>455</v>
      </c>
      <c r="J575" s="18" t="s">
        <v>65</v>
      </c>
      <c r="K575" s="19">
        <v>100</v>
      </c>
      <c r="L575" s="18" t="str">
        <f>IF(Table1323[[#This Row],[Fin]]&lt;&gt;"1st","",Table1323[[#This Row],[Div]]*Table1323[[#This Row],[Lev Bet]])</f>
        <v/>
      </c>
      <c r="M575" s="18">
        <f>IF(Table1323[[#This Row],[Lev Ret]]="",Table1323[[#This Row],[Lev Bet]]*-1,L575-K575)</f>
        <v>-100</v>
      </c>
      <c r="N575" s="24">
        <v>140</v>
      </c>
      <c r="O575" s="24" t="str">
        <f>IF(Table1323[[#This Row],[Fin]]&lt;&gt;"1st","",Table1323[[#This Row],[Div]]*Table1323[[#This Row],[Nat Bet]])</f>
        <v/>
      </c>
      <c r="P575" s="24">
        <f>IF(Table1323[[#This Row],[Lev Ret]]="",Table1323[[#This Row],[Nat Bet]]*-1,O575-N575)</f>
        <v>-140</v>
      </c>
      <c r="Q575" s="18" t="str">
        <f>TEXT(Table1323[[#This Row],[Date]],"DDD")</f>
        <v>Sat</v>
      </c>
    </row>
    <row r="576" spans="1:17" x14ac:dyDescent="0.25">
      <c r="A576" s="20">
        <v>45633</v>
      </c>
      <c r="B576" s="21">
        <v>0.66666666666666663</v>
      </c>
      <c r="C576" s="21" t="s">
        <v>12</v>
      </c>
      <c r="D576" s="18">
        <v>7</v>
      </c>
      <c r="E576" s="18">
        <v>7</v>
      </c>
      <c r="F576" s="22" t="s">
        <v>563</v>
      </c>
      <c r="G576" s="22" t="s">
        <v>24</v>
      </c>
      <c r="H576" s="23"/>
      <c r="I576" s="23" t="s">
        <v>455</v>
      </c>
      <c r="J576" s="18" t="s">
        <v>65</v>
      </c>
      <c r="K576" s="19">
        <v>100</v>
      </c>
      <c r="L576" s="18" t="str">
        <f>IF(Table1323[[#This Row],[Fin]]&lt;&gt;"1st","",Table1323[[#This Row],[Div]]*Table1323[[#This Row],[Lev Bet]])</f>
        <v/>
      </c>
      <c r="M576" s="18">
        <f>IF(Table1323[[#This Row],[Lev Ret]]="",Table1323[[#This Row],[Lev Bet]]*-1,L576-K576)</f>
        <v>-100</v>
      </c>
      <c r="N576" s="24">
        <v>140</v>
      </c>
      <c r="O576" s="24" t="str">
        <f>IF(Table1323[[#This Row],[Fin]]&lt;&gt;"1st","",Table1323[[#This Row],[Div]]*Table1323[[#This Row],[Nat Bet]])</f>
        <v/>
      </c>
      <c r="P576" s="24">
        <f>IF(Table1323[[#This Row],[Lev Ret]]="",Table1323[[#This Row],[Nat Bet]]*-1,O576-N576)</f>
        <v>-140</v>
      </c>
      <c r="Q576" s="18" t="str">
        <f>TEXT(Table1323[[#This Row],[Date]],"DDD")</f>
        <v>Sat</v>
      </c>
    </row>
    <row r="577" spans="1:17" x14ac:dyDescent="0.25">
      <c r="A577" s="20">
        <v>45640</v>
      </c>
      <c r="B577" s="21">
        <v>0.51041666666666663</v>
      </c>
      <c r="C577" s="21" t="s">
        <v>226</v>
      </c>
      <c r="D577" s="18">
        <v>1</v>
      </c>
      <c r="E577" s="18">
        <v>6</v>
      </c>
      <c r="F577" s="22" t="s">
        <v>555</v>
      </c>
      <c r="G577" s="22"/>
      <c r="H577" s="23"/>
      <c r="I577" s="23" t="s">
        <v>455</v>
      </c>
      <c r="J577" s="18" t="s">
        <v>64</v>
      </c>
      <c r="K577" s="19">
        <v>100</v>
      </c>
      <c r="L577" s="18" t="str">
        <f>IF(Table1323[[#This Row],[Fin]]&lt;&gt;"1st","",Table1323[[#This Row],[Div]]*Table1323[[#This Row],[Lev Bet]])</f>
        <v/>
      </c>
      <c r="M577" s="18">
        <f>IF(Table1323[[#This Row],[Lev Ret]]="",Table1323[[#This Row],[Lev Bet]]*-1,L577-K577)</f>
        <v>-100</v>
      </c>
      <c r="N577" s="24">
        <v>140</v>
      </c>
      <c r="O577" s="24" t="str">
        <f>IF(Table1323[[#This Row],[Fin]]&lt;&gt;"1st","",Table1323[[#This Row],[Div]]*Table1323[[#This Row],[Nat Bet]])</f>
        <v/>
      </c>
      <c r="P577" s="24">
        <f>IF(Table1323[[#This Row],[Lev Ret]]="",Table1323[[#This Row],[Nat Bet]]*-1,O577-N577)</f>
        <v>-140</v>
      </c>
      <c r="Q577" s="18" t="str">
        <f>TEXT(Table1323[[#This Row],[Date]],"DDD")</f>
        <v>Sat</v>
      </c>
    </row>
    <row r="578" spans="1:17" x14ac:dyDescent="0.25">
      <c r="A578" s="20">
        <v>45640</v>
      </c>
      <c r="B578" s="21">
        <v>0.62361111111111112</v>
      </c>
      <c r="C578" s="21" t="s">
        <v>13</v>
      </c>
      <c r="D578" s="18">
        <v>4</v>
      </c>
      <c r="E578" s="18">
        <v>9</v>
      </c>
      <c r="F578" s="22" t="s">
        <v>556</v>
      </c>
      <c r="G578" s="22" t="s">
        <v>22</v>
      </c>
      <c r="H578" s="23">
        <v>3</v>
      </c>
      <c r="I578" s="23" t="s">
        <v>455</v>
      </c>
      <c r="J578" s="18" t="s">
        <v>63</v>
      </c>
      <c r="K578" s="19">
        <v>100</v>
      </c>
      <c r="L578" s="18">
        <f>IF(Table1323[[#This Row],[Fin]]&lt;&gt;"1st","",Table1323[[#This Row],[Div]]*Table1323[[#This Row],[Lev Bet]])</f>
        <v>300</v>
      </c>
      <c r="M578" s="18">
        <f>IF(Table1323[[#This Row],[Lev Ret]]="",Table1323[[#This Row],[Lev Bet]]*-1,L578-K578)</f>
        <v>200</v>
      </c>
      <c r="N578" s="24">
        <v>100</v>
      </c>
      <c r="O578" s="24">
        <f>IF(Table1323[[#This Row],[Fin]]&lt;&gt;"1st","",Table1323[[#This Row],[Div]]*Table1323[[#This Row],[Nat Bet]])</f>
        <v>300</v>
      </c>
      <c r="P578" s="24">
        <f>IF(Table1323[[#This Row],[Lev Ret]]="",Table1323[[#This Row],[Nat Bet]]*-1,O578-N578)</f>
        <v>200</v>
      </c>
      <c r="Q578" s="18" t="str">
        <f>TEXT(Table1323[[#This Row],[Date]],"DDD")</f>
        <v>Sat</v>
      </c>
    </row>
    <row r="579" spans="1:17" x14ac:dyDescent="0.25">
      <c r="A579" s="20">
        <v>45640</v>
      </c>
      <c r="B579" s="21">
        <v>0.62847222222222221</v>
      </c>
      <c r="C579" s="21" t="s">
        <v>226</v>
      </c>
      <c r="D579" s="18">
        <v>6</v>
      </c>
      <c r="E579" s="18">
        <v>3</v>
      </c>
      <c r="F579" s="22" t="s">
        <v>557</v>
      </c>
      <c r="G579" s="22" t="s">
        <v>23</v>
      </c>
      <c r="H579" s="23"/>
      <c r="I579" s="23" t="s">
        <v>455</v>
      </c>
      <c r="J579" s="18" t="s">
        <v>64</v>
      </c>
      <c r="K579" s="19">
        <v>100</v>
      </c>
      <c r="L579" s="18" t="str">
        <f>IF(Table1323[[#This Row],[Fin]]&lt;&gt;"1st","",Table1323[[#This Row],[Div]]*Table1323[[#This Row],[Lev Bet]])</f>
        <v/>
      </c>
      <c r="M579" s="18">
        <f>IF(Table1323[[#This Row],[Lev Ret]]="",Table1323[[#This Row],[Lev Bet]]*-1,L579-K579)</f>
        <v>-100</v>
      </c>
      <c r="N579" s="24">
        <v>100</v>
      </c>
      <c r="O579" s="24" t="str">
        <f>IF(Table1323[[#This Row],[Fin]]&lt;&gt;"1st","",Table1323[[#This Row],[Div]]*Table1323[[#This Row],[Nat Bet]])</f>
        <v/>
      </c>
      <c r="P579" s="24">
        <f>IF(Table1323[[#This Row],[Lev Ret]]="",Table1323[[#This Row],[Nat Bet]]*-1,O579-N579)</f>
        <v>-100</v>
      </c>
      <c r="Q579" s="18" t="str">
        <f>TEXT(Table1323[[#This Row],[Date]],"DDD")</f>
        <v>Sat</v>
      </c>
    </row>
    <row r="580" spans="1:17" x14ac:dyDescent="0.25">
      <c r="A580" s="20">
        <v>45640</v>
      </c>
      <c r="B580" s="21">
        <v>0.68055555555555558</v>
      </c>
      <c r="C580" s="21" t="s">
        <v>226</v>
      </c>
      <c r="D580" s="18">
        <v>8</v>
      </c>
      <c r="E580" s="18">
        <v>11</v>
      </c>
      <c r="F580" s="22" t="s">
        <v>497</v>
      </c>
      <c r="G580" s="22" t="s">
        <v>24</v>
      </c>
      <c r="H580" s="23"/>
      <c r="I580" s="23" t="s">
        <v>455</v>
      </c>
      <c r="J580" s="18" t="s">
        <v>64</v>
      </c>
      <c r="K580" s="19">
        <v>100</v>
      </c>
      <c r="L580" s="18" t="str">
        <f>IF(Table1323[[#This Row],[Fin]]&lt;&gt;"1st","",Table1323[[#This Row],[Div]]*Table1323[[#This Row],[Lev Bet]])</f>
        <v/>
      </c>
      <c r="M580" s="18">
        <f>IF(Table1323[[#This Row],[Lev Ret]]="",Table1323[[#This Row],[Lev Bet]]*-1,L580-K580)</f>
        <v>-100</v>
      </c>
      <c r="N580" s="24">
        <v>100</v>
      </c>
      <c r="O580" s="24" t="str">
        <f>IF(Table1323[[#This Row],[Fin]]&lt;&gt;"1st","",Table1323[[#This Row],[Div]]*Table1323[[#This Row],[Nat Bet]])</f>
        <v/>
      </c>
      <c r="P580" s="24">
        <f>IF(Table1323[[#This Row],[Lev Ret]]="",Table1323[[#This Row],[Nat Bet]]*-1,O580-N580)</f>
        <v>-100</v>
      </c>
      <c r="Q580" s="18" t="str">
        <f>TEXT(Table1323[[#This Row],[Date]],"DDD")</f>
        <v>Sat</v>
      </c>
    </row>
    <row r="581" spans="1:17" x14ac:dyDescent="0.25">
      <c r="A581" s="20">
        <v>45640</v>
      </c>
      <c r="B581" s="21">
        <v>0.70833333333333337</v>
      </c>
      <c r="C581" s="21" t="s">
        <v>226</v>
      </c>
      <c r="D581" s="18">
        <v>9</v>
      </c>
      <c r="E581" s="18">
        <v>3</v>
      </c>
      <c r="F581" s="22" t="s">
        <v>547</v>
      </c>
      <c r="G581" s="22" t="s">
        <v>24</v>
      </c>
      <c r="H581" s="23"/>
      <c r="I581" s="23" t="s">
        <v>455</v>
      </c>
      <c r="J581" s="18" t="s">
        <v>64</v>
      </c>
      <c r="K581" s="19">
        <v>100</v>
      </c>
      <c r="L581" s="18" t="str">
        <f>IF(Table1323[[#This Row],[Fin]]&lt;&gt;"1st","",Table1323[[#This Row],[Div]]*Table1323[[#This Row],[Lev Bet]])</f>
        <v/>
      </c>
      <c r="M581" s="18">
        <f>IF(Table1323[[#This Row],[Lev Ret]]="",Table1323[[#This Row],[Lev Bet]]*-1,L581-K581)</f>
        <v>-100</v>
      </c>
      <c r="N581" s="24">
        <v>140</v>
      </c>
      <c r="O581" s="24" t="str">
        <f>IF(Table1323[[#This Row],[Fin]]&lt;&gt;"1st","",Table1323[[#This Row],[Div]]*Table1323[[#This Row],[Nat Bet]])</f>
        <v/>
      </c>
      <c r="P581" s="24">
        <f>IF(Table1323[[#This Row],[Lev Ret]]="",Table1323[[#This Row],[Nat Bet]]*-1,O581-N581)</f>
        <v>-140</v>
      </c>
      <c r="Q581" s="18" t="str">
        <f>TEXT(Table1323[[#This Row],[Date]],"DDD")</f>
        <v>Sat</v>
      </c>
    </row>
    <row r="582" spans="1:17" x14ac:dyDescent="0.25">
      <c r="A582" s="20">
        <v>45640</v>
      </c>
      <c r="B582" s="21">
        <v>0.73611111111111116</v>
      </c>
      <c r="C582" s="21" t="s">
        <v>226</v>
      </c>
      <c r="D582" s="18">
        <v>10</v>
      </c>
      <c r="E582" s="18">
        <v>7</v>
      </c>
      <c r="F582" s="22" t="s">
        <v>558</v>
      </c>
      <c r="G582" s="22" t="s">
        <v>24</v>
      </c>
      <c r="H582" s="23"/>
      <c r="I582" s="23" t="s">
        <v>455</v>
      </c>
      <c r="J582" s="18" t="s">
        <v>64</v>
      </c>
      <c r="K582" s="19">
        <v>100</v>
      </c>
      <c r="L582" s="18" t="str">
        <f>IF(Table1323[[#This Row],[Fin]]&lt;&gt;"1st","",Table1323[[#This Row],[Div]]*Table1323[[#This Row],[Lev Bet]])</f>
        <v/>
      </c>
      <c r="M582" s="18">
        <f>IF(Table1323[[#This Row],[Lev Ret]]="",Table1323[[#This Row],[Lev Bet]]*-1,L582-K582)</f>
        <v>-100</v>
      </c>
      <c r="N582" s="24">
        <v>100</v>
      </c>
      <c r="O582" s="24" t="str">
        <f>IF(Table1323[[#This Row],[Fin]]&lt;&gt;"1st","",Table1323[[#This Row],[Div]]*Table1323[[#This Row],[Nat Bet]])</f>
        <v/>
      </c>
      <c r="P582" s="24">
        <f>IF(Table1323[[#This Row],[Lev Ret]]="",Table1323[[#This Row],[Nat Bet]]*-1,O582-N582)</f>
        <v>-100</v>
      </c>
      <c r="Q582" s="18" t="str">
        <f>TEXT(Table1323[[#This Row],[Date]],"DDD")</f>
        <v>Sat</v>
      </c>
    </row>
    <row r="583" spans="1:17" x14ac:dyDescent="0.25">
      <c r="A583" s="20">
        <v>45647</v>
      </c>
      <c r="B583" s="21">
        <v>0.53125</v>
      </c>
      <c r="C583" s="21" t="s">
        <v>313</v>
      </c>
      <c r="D583" s="18">
        <v>2</v>
      </c>
      <c r="E583" s="18">
        <v>1</v>
      </c>
      <c r="F583" s="22" t="s">
        <v>564</v>
      </c>
      <c r="G583" s="22"/>
      <c r="H583" s="23"/>
      <c r="I583" s="23" t="s">
        <v>455</v>
      </c>
      <c r="J583" s="18" t="s">
        <v>64</v>
      </c>
      <c r="K583" s="19">
        <v>100</v>
      </c>
      <c r="L583" s="18" t="str">
        <f>IF(Table1323[[#This Row],[Fin]]&lt;&gt;"1st","",Table1323[[#This Row],[Div]]*Table1323[[#This Row],[Lev Bet]])</f>
        <v/>
      </c>
      <c r="M583" s="18">
        <f>IF(Table1323[[#This Row],[Lev Ret]]="",Table1323[[#This Row],[Lev Bet]]*-1,L583-K583)</f>
        <v>-100</v>
      </c>
      <c r="N583" s="24">
        <v>150</v>
      </c>
      <c r="O583" s="24" t="str">
        <f>IF(Table1323[[#This Row],[Fin]]&lt;&gt;"1st","",Table1323[[#This Row],[Div]]*Table1323[[#This Row],[Nat Bet]])</f>
        <v/>
      </c>
      <c r="P583" s="24">
        <f>IF(Table1323[[#This Row],[Lev Ret]]="",Table1323[[#This Row],[Nat Bet]]*-1,O583-N583)</f>
        <v>-150</v>
      </c>
      <c r="Q583" s="18" t="str">
        <f>TEXT(Table1323[[#This Row],[Date]],"DDD")</f>
        <v>Sat</v>
      </c>
    </row>
    <row r="584" spans="1:17" x14ac:dyDescent="0.25">
      <c r="A584" s="20">
        <v>45647</v>
      </c>
      <c r="B584" s="21">
        <v>0.7583333333333333</v>
      </c>
      <c r="C584" s="21" t="s">
        <v>13</v>
      </c>
      <c r="D584" s="18">
        <v>9</v>
      </c>
      <c r="E584" s="18">
        <v>8</v>
      </c>
      <c r="F584" s="22" t="s">
        <v>565</v>
      </c>
      <c r="G584" s="22" t="s">
        <v>24</v>
      </c>
      <c r="H584" s="23"/>
      <c r="I584" s="23" t="s">
        <v>455</v>
      </c>
      <c r="J584" s="18" t="s">
        <v>63</v>
      </c>
      <c r="K584" s="19">
        <v>100</v>
      </c>
      <c r="L584" s="18" t="str">
        <f>IF(Table1323[[#This Row],[Fin]]&lt;&gt;"1st","",Table1323[[#This Row],[Div]]*Table1323[[#This Row],[Lev Bet]])</f>
        <v/>
      </c>
      <c r="M584" s="18">
        <f>IF(Table1323[[#This Row],[Lev Ret]]="",Table1323[[#This Row],[Lev Bet]]*-1,L584-K584)</f>
        <v>-100</v>
      </c>
      <c r="N584" s="24">
        <v>140</v>
      </c>
      <c r="O584" s="24" t="str">
        <f>IF(Table1323[[#This Row],[Fin]]&lt;&gt;"1st","",Table1323[[#This Row],[Div]]*Table1323[[#This Row],[Nat Bet]])</f>
        <v/>
      </c>
      <c r="P584" s="24">
        <f>IF(Table1323[[#This Row],[Lev Ret]]="",Table1323[[#This Row],[Nat Bet]]*-1,O584-N584)</f>
        <v>-140</v>
      </c>
      <c r="Q584" s="18" t="str">
        <f>TEXT(Table1323[[#This Row],[Date]],"DDD")</f>
        <v>Sat</v>
      </c>
    </row>
    <row r="585" spans="1:17" x14ac:dyDescent="0.25">
      <c r="A585" s="20">
        <v>45654</v>
      </c>
      <c r="B585" s="21">
        <v>0.62361111111111112</v>
      </c>
      <c r="C585" s="21" t="s">
        <v>13</v>
      </c>
      <c r="D585" s="18">
        <v>4</v>
      </c>
      <c r="E585" s="18">
        <v>13</v>
      </c>
      <c r="F585" s="22" t="s">
        <v>566</v>
      </c>
      <c r="G585" s="22"/>
      <c r="H585" s="23"/>
      <c r="I585" s="23" t="s">
        <v>455</v>
      </c>
      <c r="J585" s="18" t="s">
        <v>63</v>
      </c>
      <c r="K585" s="19">
        <v>100</v>
      </c>
      <c r="L585" s="18" t="str">
        <f>IF(Table1323[[#This Row],[Fin]]&lt;&gt;"1st","",Table1323[[#This Row],[Div]]*Table1323[[#This Row],[Lev Bet]])</f>
        <v/>
      </c>
      <c r="M585" s="18">
        <f>IF(Table1323[[#This Row],[Lev Ret]]="",Table1323[[#This Row],[Lev Bet]]*-1,L585-K585)</f>
        <v>-100</v>
      </c>
      <c r="N585" s="24">
        <v>100</v>
      </c>
      <c r="O585" s="24" t="str">
        <f>IF(Table1323[[#This Row],[Fin]]&lt;&gt;"1st","",Table1323[[#This Row],[Div]]*Table1323[[#This Row],[Nat Bet]])</f>
        <v/>
      </c>
      <c r="P585" s="24">
        <f>IF(Table1323[[#This Row],[Lev Ret]]="",Table1323[[#This Row],[Nat Bet]]*-1,O585-N585)</f>
        <v>-100</v>
      </c>
      <c r="Q585" s="18" t="str">
        <f>TEXT(Table1323[[#This Row],[Date]],"DDD")</f>
        <v>Sat</v>
      </c>
    </row>
    <row r="586" spans="1:17" x14ac:dyDescent="0.25">
      <c r="A586" s="20">
        <v>45654</v>
      </c>
      <c r="B586" s="21">
        <v>0.62847222222222221</v>
      </c>
      <c r="C586" s="21" t="s">
        <v>94</v>
      </c>
      <c r="D586" s="18">
        <v>6</v>
      </c>
      <c r="E586" s="18">
        <v>1</v>
      </c>
      <c r="F586" s="22" t="s">
        <v>567</v>
      </c>
      <c r="G586" s="22" t="s">
        <v>22</v>
      </c>
      <c r="H586" s="23">
        <v>1.9</v>
      </c>
      <c r="I586" s="23" t="s">
        <v>455</v>
      </c>
      <c r="J586" s="18" t="s">
        <v>64</v>
      </c>
      <c r="K586" s="19">
        <v>100</v>
      </c>
      <c r="L586" s="18">
        <f>IF(Table1323[[#This Row],[Fin]]&lt;&gt;"1st","",Table1323[[#This Row],[Div]]*Table1323[[#This Row],[Lev Bet]])</f>
        <v>190</v>
      </c>
      <c r="M586" s="18">
        <f>IF(Table1323[[#This Row],[Lev Ret]]="",Table1323[[#This Row],[Lev Bet]]*-1,L586-K586)</f>
        <v>90</v>
      </c>
      <c r="N586" s="24">
        <v>100</v>
      </c>
      <c r="O586" s="24">
        <f>IF(Table1323[[#This Row],[Fin]]&lt;&gt;"1st","",Table1323[[#This Row],[Div]]*Table1323[[#This Row],[Nat Bet]])</f>
        <v>190</v>
      </c>
      <c r="P586" s="24">
        <f>IF(Table1323[[#This Row],[Lev Ret]]="",Table1323[[#This Row],[Nat Bet]]*-1,O586-N586)</f>
        <v>90</v>
      </c>
      <c r="Q586" s="18" t="str">
        <f>TEXT(Table1323[[#This Row],[Date]],"DDD")</f>
        <v>Sat</v>
      </c>
    </row>
    <row r="587" spans="1:17" x14ac:dyDescent="0.25">
      <c r="A587" s="20">
        <v>45658</v>
      </c>
      <c r="B587" s="21">
        <v>0.625</v>
      </c>
      <c r="C587" s="21" t="s">
        <v>11</v>
      </c>
      <c r="D587" s="18">
        <v>4</v>
      </c>
      <c r="E587" s="18">
        <v>4</v>
      </c>
      <c r="F587" s="22" t="s">
        <v>253</v>
      </c>
      <c r="G587" s="22"/>
      <c r="H587" s="23"/>
      <c r="I587" s="23" t="s">
        <v>455</v>
      </c>
      <c r="J587" s="18" t="s">
        <v>64</v>
      </c>
      <c r="K587" s="19">
        <v>100</v>
      </c>
      <c r="L587" s="18" t="str">
        <f>IF(Table1323[[#This Row],[Fin]]&lt;&gt;"1st","",Table1323[[#This Row],[Div]]*Table1323[[#This Row],[Lev Bet]])</f>
        <v/>
      </c>
      <c r="M587" s="18">
        <f>IF(Table1323[[#This Row],[Lev Ret]]="",Table1323[[#This Row],[Lev Bet]]*-1,L587-K587)</f>
        <v>-100</v>
      </c>
      <c r="N587" s="24">
        <v>100</v>
      </c>
      <c r="O587" s="24" t="str">
        <f>IF(Table1323[[#This Row],[Fin]]&lt;&gt;"1st","",Table1323[[#This Row],[Div]]*Table1323[[#This Row],[Nat Bet]])</f>
        <v/>
      </c>
      <c r="P587" s="24">
        <f>IF(Table1323[[#This Row],[Lev Ret]]="",Table1323[[#This Row],[Nat Bet]]*-1,O587-N587)</f>
        <v>-100</v>
      </c>
      <c r="Q587" s="18" t="str">
        <f>TEXT(Table1323[[#This Row],[Date]],"DDD")</f>
        <v>Wed</v>
      </c>
    </row>
    <row r="588" spans="1:17" x14ac:dyDescent="0.25">
      <c r="A588" s="20">
        <v>45658</v>
      </c>
      <c r="B588" s="21">
        <v>0.66666666666666663</v>
      </c>
      <c r="C588" s="21" t="s">
        <v>18</v>
      </c>
      <c r="D588" s="18">
        <v>3</v>
      </c>
      <c r="E588" s="18">
        <v>10</v>
      </c>
      <c r="F588" s="22" t="s">
        <v>568</v>
      </c>
      <c r="G588" s="22" t="s">
        <v>22</v>
      </c>
      <c r="H588" s="23">
        <v>3.4</v>
      </c>
      <c r="I588" s="23" t="s">
        <v>455</v>
      </c>
      <c r="J588" s="18" t="s">
        <v>65</v>
      </c>
      <c r="K588" s="19">
        <v>100</v>
      </c>
      <c r="L588" s="18">
        <f>IF(Table1323[[#This Row],[Fin]]&lt;&gt;"1st","",Table1323[[#This Row],[Div]]*Table1323[[#This Row],[Lev Bet]])</f>
        <v>340</v>
      </c>
      <c r="M588" s="18">
        <f>IF(Table1323[[#This Row],[Lev Ret]]="",Table1323[[#This Row],[Lev Bet]]*-1,L588-K588)</f>
        <v>240</v>
      </c>
      <c r="N588" s="24">
        <v>120</v>
      </c>
      <c r="O588" s="24">
        <f>IF(Table1323[[#This Row],[Fin]]&lt;&gt;"1st","",Table1323[[#This Row],[Div]]*Table1323[[#This Row],[Nat Bet]])</f>
        <v>408</v>
      </c>
      <c r="P588" s="24">
        <f>IF(Table1323[[#This Row],[Lev Ret]]="",Table1323[[#This Row],[Nat Bet]]*-1,O588-N588)</f>
        <v>288</v>
      </c>
      <c r="Q588" s="18" t="str">
        <f>TEXT(Table1323[[#This Row],[Date]],"DDD")</f>
        <v>Wed</v>
      </c>
    </row>
    <row r="589" spans="1:17" x14ac:dyDescent="0.25">
      <c r="A589" s="20">
        <v>45658</v>
      </c>
      <c r="B589" s="21">
        <v>0.69444444444444442</v>
      </c>
      <c r="C589" s="21" t="s">
        <v>18</v>
      </c>
      <c r="D589" s="18">
        <v>4</v>
      </c>
      <c r="E589" s="18">
        <v>4</v>
      </c>
      <c r="F589" s="22" t="s">
        <v>569</v>
      </c>
      <c r="G589" s="22" t="s">
        <v>24</v>
      </c>
      <c r="H589" s="23"/>
      <c r="I589" s="23" t="s">
        <v>455</v>
      </c>
      <c r="J589" s="18" t="s">
        <v>65</v>
      </c>
      <c r="K589" s="19">
        <v>100</v>
      </c>
      <c r="L589" s="18" t="str">
        <f>IF(Table1323[[#This Row],[Fin]]&lt;&gt;"1st","",Table1323[[#This Row],[Div]]*Table1323[[#This Row],[Lev Bet]])</f>
        <v/>
      </c>
      <c r="M589" s="18">
        <f>IF(Table1323[[#This Row],[Lev Ret]]="",Table1323[[#This Row],[Lev Bet]]*-1,L589-K589)</f>
        <v>-100</v>
      </c>
      <c r="N589" s="24">
        <v>120</v>
      </c>
      <c r="O589" s="24" t="str">
        <f>IF(Table1323[[#This Row],[Fin]]&lt;&gt;"1st","",Table1323[[#This Row],[Div]]*Table1323[[#This Row],[Nat Bet]])</f>
        <v/>
      </c>
      <c r="P589" s="24">
        <f>IF(Table1323[[#This Row],[Lev Ret]]="",Table1323[[#This Row],[Nat Bet]]*-1,O589-N589)</f>
        <v>-120</v>
      </c>
      <c r="Q589" s="18" t="str">
        <f>TEXT(Table1323[[#This Row],[Date]],"DDD")</f>
        <v>Wed</v>
      </c>
    </row>
    <row r="590" spans="1:17" x14ac:dyDescent="0.25">
      <c r="A590" s="20">
        <v>45661</v>
      </c>
      <c r="B590" s="21">
        <v>0.60763888888888884</v>
      </c>
      <c r="C590" s="21" t="s">
        <v>570</v>
      </c>
      <c r="D590" s="18">
        <v>5</v>
      </c>
      <c r="E590" s="18">
        <v>2</v>
      </c>
      <c r="F590" s="22" t="s">
        <v>571</v>
      </c>
      <c r="G590" s="22" t="s">
        <v>24</v>
      </c>
      <c r="H590" s="23"/>
      <c r="I590" s="23" t="s">
        <v>455</v>
      </c>
      <c r="J590" s="18" t="s">
        <v>64</v>
      </c>
      <c r="K590" s="19">
        <v>100</v>
      </c>
      <c r="L590" s="18" t="str">
        <f>IF(Table1323[[#This Row],[Fin]]&lt;&gt;"1st","",Table1323[[#This Row],[Div]]*Table1323[[#This Row],[Lev Bet]])</f>
        <v/>
      </c>
      <c r="M590" s="18">
        <f>IF(Table1323[[#This Row],[Lev Ret]]="",Table1323[[#This Row],[Lev Bet]]*-1,L590-K590)</f>
        <v>-100</v>
      </c>
      <c r="N590" s="24">
        <v>100</v>
      </c>
      <c r="O590" s="24" t="str">
        <f>IF(Table1323[[#This Row],[Fin]]&lt;&gt;"1st","",Table1323[[#This Row],[Div]]*Table1323[[#This Row],[Nat Bet]])</f>
        <v/>
      </c>
      <c r="P590" s="24">
        <f>IF(Table1323[[#This Row],[Lev Ret]]="",Table1323[[#This Row],[Nat Bet]]*-1,O590-N590)</f>
        <v>-100</v>
      </c>
      <c r="Q590" s="18" t="str">
        <f>TEXT(Table1323[[#This Row],[Date]],"DDD")</f>
        <v>Sat</v>
      </c>
    </row>
    <row r="591" spans="1:17" x14ac:dyDescent="0.25">
      <c r="A591" s="20">
        <v>45661</v>
      </c>
      <c r="B591" s="21">
        <v>0.63541666666666663</v>
      </c>
      <c r="C591" s="21" t="s">
        <v>570</v>
      </c>
      <c r="D591" s="18">
        <v>6</v>
      </c>
      <c r="E591" s="18">
        <v>10</v>
      </c>
      <c r="F591" s="22" t="s">
        <v>572</v>
      </c>
      <c r="G591" s="22"/>
      <c r="H591" s="23"/>
      <c r="I591" s="23" t="s">
        <v>455</v>
      </c>
      <c r="J591" s="18" t="s">
        <v>64</v>
      </c>
      <c r="K591" s="19">
        <v>100</v>
      </c>
      <c r="L591" s="18" t="str">
        <f>IF(Table1323[[#This Row],[Fin]]&lt;&gt;"1st","",Table1323[[#This Row],[Div]]*Table1323[[#This Row],[Lev Bet]])</f>
        <v/>
      </c>
      <c r="M591" s="18">
        <f>IF(Table1323[[#This Row],[Lev Ret]]="",Table1323[[#This Row],[Lev Bet]]*-1,L591-K591)</f>
        <v>-100</v>
      </c>
      <c r="N591" s="24">
        <v>100</v>
      </c>
      <c r="O591" s="24" t="str">
        <f>IF(Table1323[[#This Row],[Fin]]&lt;&gt;"1st","",Table1323[[#This Row],[Div]]*Table1323[[#This Row],[Nat Bet]])</f>
        <v/>
      </c>
      <c r="P591" s="24">
        <f>IF(Table1323[[#This Row],[Lev Ret]]="",Table1323[[#This Row],[Nat Bet]]*-1,O591-N591)</f>
        <v>-100</v>
      </c>
      <c r="Q591" s="18" t="str">
        <f>TEXT(Table1323[[#This Row],[Date]],"DDD")</f>
        <v>Sat</v>
      </c>
    </row>
    <row r="592" spans="1:17" x14ac:dyDescent="0.25">
      <c r="A592" s="20">
        <v>45665</v>
      </c>
      <c r="B592" s="21">
        <v>0.67013888888888884</v>
      </c>
      <c r="C592" s="21" t="s">
        <v>15</v>
      </c>
      <c r="D592" s="18">
        <v>4</v>
      </c>
      <c r="E592" s="18">
        <v>4</v>
      </c>
      <c r="F592" s="22" t="s">
        <v>573</v>
      </c>
      <c r="G592" s="22" t="s">
        <v>24</v>
      </c>
      <c r="H592" s="23"/>
      <c r="I592" s="23" t="s">
        <v>455</v>
      </c>
      <c r="J592" s="18" t="s">
        <v>65</v>
      </c>
      <c r="K592" s="19">
        <v>100</v>
      </c>
      <c r="L592" s="18" t="str">
        <f>IF(Table1323[[#This Row],[Fin]]&lt;&gt;"1st","",Table1323[[#This Row],[Div]]*Table1323[[#This Row],[Lev Bet]])</f>
        <v/>
      </c>
      <c r="M592" s="18">
        <f>IF(Table1323[[#This Row],[Lev Ret]]="",Table1323[[#This Row],[Lev Bet]]*-1,L592-K592)</f>
        <v>-100</v>
      </c>
      <c r="N592" s="24">
        <v>120</v>
      </c>
      <c r="O592" s="24" t="str">
        <f>IF(Table1323[[#This Row],[Fin]]&lt;&gt;"1st","",Table1323[[#This Row],[Div]]*Table1323[[#This Row],[Nat Bet]])</f>
        <v/>
      </c>
      <c r="P592" s="24">
        <f>IF(Table1323[[#This Row],[Lev Ret]]="",Table1323[[#This Row],[Nat Bet]]*-1,O592-N592)</f>
        <v>-120</v>
      </c>
      <c r="Q592" s="18" t="str">
        <f>TEXT(Table1323[[#This Row],[Date]],"DDD")</f>
        <v>Wed</v>
      </c>
    </row>
    <row r="593" spans="1:17" x14ac:dyDescent="0.25">
      <c r="A593" s="20">
        <v>45668</v>
      </c>
      <c r="B593" s="21">
        <v>0.58194444444444449</v>
      </c>
      <c r="C593" s="21" t="s">
        <v>11</v>
      </c>
      <c r="D593" s="18">
        <v>4</v>
      </c>
      <c r="E593" s="18">
        <v>5</v>
      </c>
      <c r="F593" s="22" t="s">
        <v>574</v>
      </c>
      <c r="G593" s="22"/>
      <c r="H593" s="23"/>
      <c r="I593" s="23" t="s">
        <v>455</v>
      </c>
      <c r="J593" s="18" t="s">
        <v>64</v>
      </c>
      <c r="K593" s="19">
        <v>100</v>
      </c>
      <c r="L593" s="18" t="str">
        <f>IF(Table1323[[#This Row],[Fin]]&lt;&gt;"1st","",Table1323[[#This Row],[Div]]*Table1323[[#This Row],[Lev Bet]])</f>
        <v/>
      </c>
      <c r="M593" s="18">
        <f>IF(Table1323[[#This Row],[Lev Ret]]="",Table1323[[#This Row],[Lev Bet]]*-1,L593-K593)</f>
        <v>-100</v>
      </c>
      <c r="N593" s="24">
        <v>140</v>
      </c>
      <c r="O593" s="24" t="str">
        <f>IF(Table1323[[#This Row],[Fin]]&lt;&gt;"1st","",Table1323[[#This Row],[Div]]*Table1323[[#This Row],[Nat Bet]])</f>
        <v/>
      </c>
      <c r="P593" s="24">
        <f>IF(Table1323[[#This Row],[Lev Ret]]="",Table1323[[#This Row],[Nat Bet]]*-1,O593-N593)</f>
        <v>-140</v>
      </c>
      <c r="Q593" s="18" t="str">
        <f>TEXT(Table1323[[#This Row],[Date]],"DDD")</f>
        <v>Sat</v>
      </c>
    </row>
    <row r="594" spans="1:17" x14ac:dyDescent="0.25">
      <c r="A594" s="20">
        <v>45668</v>
      </c>
      <c r="B594" s="21">
        <v>0.69444444444444442</v>
      </c>
      <c r="C594" s="21" t="s">
        <v>575</v>
      </c>
      <c r="D594" s="18">
        <v>8</v>
      </c>
      <c r="E594" s="18">
        <v>12</v>
      </c>
      <c r="F594" s="22" t="s">
        <v>576</v>
      </c>
      <c r="G594" s="22"/>
      <c r="H594" s="23"/>
      <c r="I594" s="23" t="s">
        <v>455</v>
      </c>
      <c r="J594" s="18" t="s">
        <v>65</v>
      </c>
      <c r="K594" s="19">
        <v>100</v>
      </c>
      <c r="L594" s="18" t="str">
        <f>IF(Table1323[[#This Row],[Fin]]&lt;&gt;"1st","",Table1323[[#This Row],[Div]]*Table1323[[#This Row],[Lev Bet]])</f>
        <v/>
      </c>
      <c r="M594" s="18">
        <f>IF(Table1323[[#This Row],[Lev Ret]]="",Table1323[[#This Row],[Lev Bet]]*-1,L594-K594)</f>
        <v>-100</v>
      </c>
      <c r="N594" s="24">
        <v>140</v>
      </c>
      <c r="O594" s="24" t="str">
        <f>IF(Table1323[[#This Row],[Fin]]&lt;&gt;"1st","",Table1323[[#This Row],[Div]]*Table1323[[#This Row],[Nat Bet]])</f>
        <v/>
      </c>
      <c r="P594" s="24">
        <f>IF(Table1323[[#This Row],[Lev Ret]]="",Table1323[[#This Row],[Nat Bet]]*-1,O594-N594)</f>
        <v>-140</v>
      </c>
      <c r="Q594" s="18" t="str">
        <f>TEXT(Table1323[[#This Row],[Date]],"DDD")</f>
        <v>Sat</v>
      </c>
    </row>
    <row r="595" spans="1:17" x14ac:dyDescent="0.25">
      <c r="A595" s="20">
        <v>45675</v>
      </c>
      <c r="B595" s="21">
        <v>0.57986111111111116</v>
      </c>
      <c r="C595" s="21" t="s">
        <v>11</v>
      </c>
      <c r="D595" s="18">
        <v>4</v>
      </c>
      <c r="E595" s="18">
        <v>5</v>
      </c>
      <c r="F595" s="22" t="s">
        <v>577</v>
      </c>
      <c r="G595" s="22" t="s">
        <v>23</v>
      </c>
      <c r="H595" s="23"/>
      <c r="I595" s="23" t="s">
        <v>455</v>
      </c>
      <c r="J595" s="18" t="s">
        <v>64</v>
      </c>
      <c r="K595" s="19">
        <v>100</v>
      </c>
      <c r="L595" s="18" t="str">
        <f>IF(Table1323[[#This Row],[Fin]]&lt;&gt;"1st","",Table1323[[#This Row],[Div]]*Table1323[[#This Row],[Lev Bet]])</f>
        <v/>
      </c>
      <c r="M595" s="18">
        <f>IF(Table1323[[#This Row],[Lev Ret]]="",Table1323[[#This Row],[Lev Bet]]*-1,L595-K595)</f>
        <v>-100</v>
      </c>
      <c r="N595" s="24">
        <v>150</v>
      </c>
      <c r="O595" s="24" t="str">
        <f>IF(Table1323[[#This Row],[Fin]]&lt;&gt;"1st","",Table1323[[#This Row],[Div]]*Table1323[[#This Row],[Nat Bet]])</f>
        <v/>
      </c>
      <c r="P595" s="24">
        <f>IF(Table1323[[#This Row],[Lev Ret]]="",Table1323[[#This Row],[Nat Bet]]*-1,O595-N595)</f>
        <v>-150</v>
      </c>
      <c r="Q595" s="18" t="str">
        <f>TEXT(Table1323[[#This Row],[Date]],"DDD")</f>
        <v>Sat</v>
      </c>
    </row>
    <row r="596" spans="1:17" x14ac:dyDescent="0.25">
      <c r="A596" s="20">
        <v>45675</v>
      </c>
      <c r="B596" s="21">
        <v>0.6479166666666667</v>
      </c>
      <c r="C596" s="21" t="s">
        <v>13</v>
      </c>
      <c r="D596" s="18">
        <v>5</v>
      </c>
      <c r="E596" s="18">
        <v>4</v>
      </c>
      <c r="F596" s="22" t="s">
        <v>578</v>
      </c>
      <c r="G596" s="22"/>
      <c r="H596" s="23"/>
      <c r="I596" s="23" t="s">
        <v>455</v>
      </c>
      <c r="J596" s="18" t="s">
        <v>63</v>
      </c>
      <c r="K596" s="19">
        <v>100</v>
      </c>
      <c r="L596" s="18" t="str">
        <f>IF(Table1323[[#This Row],[Fin]]&lt;&gt;"1st","",Table1323[[#This Row],[Div]]*Table1323[[#This Row],[Lev Bet]])</f>
        <v/>
      </c>
      <c r="M596" s="18">
        <f>IF(Table1323[[#This Row],[Lev Ret]]="",Table1323[[#This Row],[Lev Bet]]*-1,L596-K596)</f>
        <v>-100</v>
      </c>
      <c r="N596" s="24">
        <v>100</v>
      </c>
      <c r="O596" s="24" t="str">
        <f>IF(Table1323[[#This Row],[Fin]]&lt;&gt;"1st","",Table1323[[#This Row],[Div]]*Table1323[[#This Row],[Nat Bet]])</f>
        <v/>
      </c>
      <c r="P596" s="24">
        <f>IF(Table1323[[#This Row],[Lev Ret]]="",Table1323[[#This Row],[Nat Bet]]*-1,O596-N596)</f>
        <v>-100</v>
      </c>
      <c r="Q596" s="18" t="str">
        <f>TEXT(Table1323[[#This Row],[Date]],"DDD")</f>
        <v>Sat</v>
      </c>
    </row>
    <row r="597" spans="1:17" x14ac:dyDescent="0.25">
      <c r="A597" s="20">
        <v>45679</v>
      </c>
      <c r="B597" s="21">
        <v>0.64583333333333337</v>
      </c>
      <c r="C597" s="21" t="s">
        <v>19</v>
      </c>
      <c r="D597" s="18">
        <v>2</v>
      </c>
      <c r="E597" s="18">
        <v>4</v>
      </c>
      <c r="F597" s="22" t="s">
        <v>579</v>
      </c>
      <c r="G597" s="22"/>
      <c r="H597" s="23"/>
      <c r="I597" s="23" t="s">
        <v>455</v>
      </c>
      <c r="J597" s="18" t="s">
        <v>65</v>
      </c>
      <c r="K597" s="19">
        <v>100</v>
      </c>
      <c r="L597" s="18" t="str">
        <f>IF(Table1323[[#This Row],[Fin]]&lt;&gt;"1st","",Table1323[[#This Row],[Div]]*Table1323[[#This Row],[Lev Bet]])</f>
        <v/>
      </c>
      <c r="M597" s="18">
        <f>IF(Table1323[[#This Row],[Lev Ret]]="",Table1323[[#This Row],[Lev Bet]]*-1,L597-K597)</f>
        <v>-100</v>
      </c>
      <c r="N597" s="24">
        <v>120</v>
      </c>
      <c r="O597" s="24" t="str">
        <f>IF(Table1323[[#This Row],[Fin]]&lt;&gt;"1st","",Table1323[[#This Row],[Div]]*Table1323[[#This Row],[Nat Bet]])</f>
        <v/>
      </c>
      <c r="P597" s="24">
        <f>IF(Table1323[[#This Row],[Lev Ret]]="",Table1323[[#This Row],[Nat Bet]]*-1,O597-N597)</f>
        <v>-120</v>
      </c>
      <c r="Q597" s="18" t="str">
        <f>TEXT(Table1323[[#This Row],[Date]],"DDD")</f>
        <v>Wed</v>
      </c>
    </row>
    <row r="598" spans="1:17" x14ac:dyDescent="0.25">
      <c r="A598" s="20">
        <v>45679</v>
      </c>
      <c r="B598" s="21">
        <v>0.69444444444444442</v>
      </c>
      <c r="C598" s="21" t="s">
        <v>19</v>
      </c>
      <c r="D598" s="18">
        <v>4</v>
      </c>
      <c r="E598" s="18">
        <v>6</v>
      </c>
      <c r="F598" s="22" t="s">
        <v>580</v>
      </c>
      <c r="G598" s="22" t="s">
        <v>22</v>
      </c>
      <c r="H598" s="23">
        <v>8.3000000000000007</v>
      </c>
      <c r="I598" s="23" t="s">
        <v>455</v>
      </c>
      <c r="J598" s="18" t="s">
        <v>65</v>
      </c>
      <c r="K598" s="19">
        <v>100</v>
      </c>
      <c r="L598" s="18">
        <f>IF(Table1323[[#This Row],[Fin]]&lt;&gt;"1st","",Table1323[[#This Row],[Div]]*Table1323[[#This Row],[Lev Bet]])</f>
        <v>830.00000000000011</v>
      </c>
      <c r="M598" s="18">
        <f>IF(Table1323[[#This Row],[Lev Ret]]="",Table1323[[#This Row],[Lev Bet]]*-1,L598-K598)</f>
        <v>730.00000000000011</v>
      </c>
      <c r="N598" s="24">
        <v>120</v>
      </c>
      <c r="O598" s="24">
        <f>IF(Table1323[[#This Row],[Fin]]&lt;&gt;"1st","",Table1323[[#This Row],[Div]]*Table1323[[#This Row],[Nat Bet]])</f>
        <v>996.00000000000011</v>
      </c>
      <c r="P598" s="24">
        <f>IF(Table1323[[#This Row],[Lev Ret]]="",Table1323[[#This Row],[Nat Bet]]*-1,O598-N598)</f>
        <v>876.00000000000011</v>
      </c>
      <c r="Q598" s="18" t="str">
        <f>TEXT(Table1323[[#This Row],[Date]],"DDD")</f>
        <v>Wed</v>
      </c>
    </row>
    <row r="599" spans="1:17" x14ac:dyDescent="0.25">
      <c r="A599" s="20">
        <v>45679</v>
      </c>
      <c r="B599" s="21">
        <v>0.74305555555555558</v>
      </c>
      <c r="C599" s="21" t="s">
        <v>19</v>
      </c>
      <c r="D599" s="18">
        <v>6</v>
      </c>
      <c r="E599" s="18">
        <v>4</v>
      </c>
      <c r="F599" s="22" t="s">
        <v>581</v>
      </c>
      <c r="G599" s="22" t="s">
        <v>24</v>
      </c>
      <c r="H599" s="23"/>
      <c r="I599" s="23" t="s">
        <v>455</v>
      </c>
      <c r="J599" s="18" t="s">
        <v>65</v>
      </c>
      <c r="K599" s="19">
        <v>100</v>
      </c>
      <c r="L599" s="18" t="str">
        <f>IF(Table1323[[#This Row],[Fin]]&lt;&gt;"1st","",Table1323[[#This Row],[Div]]*Table1323[[#This Row],[Lev Bet]])</f>
        <v/>
      </c>
      <c r="M599" s="18">
        <f>IF(Table1323[[#This Row],[Lev Ret]]="",Table1323[[#This Row],[Lev Bet]]*-1,L599-K599)</f>
        <v>-100</v>
      </c>
      <c r="N599" s="24">
        <v>120</v>
      </c>
      <c r="O599" s="24" t="str">
        <f>IF(Table1323[[#This Row],[Fin]]&lt;&gt;"1st","",Table1323[[#This Row],[Div]]*Table1323[[#This Row],[Nat Bet]])</f>
        <v/>
      </c>
      <c r="P599" s="24">
        <f>IF(Table1323[[#This Row],[Lev Ret]]="",Table1323[[#This Row],[Nat Bet]]*-1,O599-N599)</f>
        <v>-120</v>
      </c>
      <c r="Q599" s="18" t="str">
        <f>TEXT(Table1323[[#This Row],[Date]],"DDD")</f>
        <v>Wed</v>
      </c>
    </row>
    <row r="600" spans="1:17" x14ac:dyDescent="0.25">
      <c r="A600" s="20">
        <v>45682</v>
      </c>
      <c r="B600" s="21">
        <v>0.62847222222222221</v>
      </c>
      <c r="C600" s="21" t="s">
        <v>17</v>
      </c>
      <c r="D600" s="18">
        <v>6</v>
      </c>
      <c r="E600" s="18">
        <v>1</v>
      </c>
      <c r="F600" s="22" t="s">
        <v>582</v>
      </c>
      <c r="G600" s="22"/>
      <c r="H600" s="23"/>
      <c r="I600" s="23" t="s">
        <v>455</v>
      </c>
      <c r="J600" s="18" t="s">
        <v>64</v>
      </c>
      <c r="K600" s="19">
        <v>100</v>
      </c>
      <c r="L600" s="18" t="str">
        <f>IF(Table1323[[#This Row],[Fin]]&lt;&gt;"1st","",Table1323[[#This Row],[Div]]*Table1323[[#This Row],[Lev Bet]])</f>
        <v/>
      </c>
      <c r="M600" s="18">
        <f>IF(Table1323[[#This Row],[Lev Ret]]="",Table1323[[#This Row],[Lev Bet]]*-1,L600-K600)</f>
        <v>-100</v>
      </c>
      <c r="N600" s="24">
        <v>140</v>
      </c>
      <c r="O600" s="24" t="str">
        <f>IF(Table1323[[#This Row],[Fin]]&lt;&gt;"1st","",Table1323[[#This Row],[Div]]*Table1323[[#This Row],[Nat Bet]])</f>
        <v/>
      </c>
      <c r="P600" s="24">
        <f>IF(Table1323[[#This Row],[Lev Ret]]="",Table1323[[#This Row],[Nat Bet]]*-1,O600-N600)</f>
        <v>-140</v>
      </c>
      <c r="Q600" s="18" t="str">
        <f>TEXT(Table1323[[#This Row],[Date]],"DDD")</f>
        <v>Sat</v>
      </c>
    </row>
    <row r="601" spans="1:17" x14ac:dyDescent="0.25">
      <c r="A601" s="20">
        <v>45689</v>
      </c>
      <c r="B601" s="21">
        <v>0.51041666666666663</v>
      </c>
      <c r="C601" s="21" t="s">
        <v>17</v>
      </c>
      <c r="D601" s="18">
        <v>1</v>
      </c>
      <c r="E601" s="18">
        <v>7</v>
      </c>
      <c r="F601" s="22" t="s">
        <v>583</v>
      </c>
      <c r="G601" s="22" t="s">
        <v>22</v>
      </c>
      <c r="H601" s="23">
        <v>2.0499999999999998</v>
      </c>
      <c r="I601" s="23" t="s">
        <v>455</v>
      </c>
      <c r="J601" s="18" t="s">
        <v>64</v>
      </c>
      <c r="K601" s="19">
        <v>100</v>
      </c>
      <c r="L601" s="18">
        <f>IF(Table1323[[#This Row],[Fin]]&lt;&gt;"1st","",Table1323[[#This Row],[Div]]*Table1323[[#This Row],[Lev Bet]])</f>
        <v>204.99999999999997</v>
      </c>
      <c r="M601" s="18">
        <f>IF(Table1323[[#This Row],[Lev Ret]]="",Table1323[[#This Row],[Lev Bet]]*-1,L601-K601)</f>
        <v>104.99999999999997</v>
      </c>
      <c r="N601" s="24">
        <v>150</v>
      </c>
      <c r="O601" s="24">
        <f>IF(Table1323[[#This Row],[Fin]]&lt;&gt;"1st","",Table1323[[#This Row],[Div]]*Table1323[[#This Row],[Nat Bet]])</f>
        <v>307.5</v>
      </c>
      <c r="P601" s="24">
        <f>IF(Table1323[[#This Row],[Lev Ret]]="",Table1323[[#This Row],[Nat Bet]]*-1,O601-N601)</f>
        <v>157.5</v>
      </c>
      <c r="Q601" s="18" t="str">
        <f>TEXT(Table1323[[#This Row],[Date]],"DDD")</f>
        <v>Sat</v>
      </c>
    </row>
    <row r="602" spans="1:17" x14ac:dyDescent="0.25">
      <c r="A602" s="20">
        <v>45689</v>
      </c>
      <c r="B602" s="21">
        <v>0.55555555555555558</v>
      </c>
      <c r="C602" s="21" t="s">
        <v>17</v>
      </c>
      <c r="D602" s="18">
        <v>3</v>
      </c>
      <c r="E602" s="18">
        <v>4</v>
      </c>
      <c r="F602" s="22" t="s">
        <v>584</v>
      </c>
      <c r="G602" s="22"/>
      <c r="H602" s="23"/>
      <c r="I602" s="23" t="s">
        <v>455</v>
      </c>
      <c r="J602" s="18" t="s">
        <v>64</v>
      </c>
      <c r="K602" s="19">
        <v>100</v>
      </c>
      <c r="L602" s="18" t="str">
        <f>IF(Table1323[[#This Row],[Fin]]&lt;&gt;"1st","",Table1323[[#This Row],[Div]]*Table1323[[#This Row],[Lev Bet]])</f>
        <v/>
      </c>
      <c r="M602" s="18">
        <f>IF(Table1323[[#This Row],[Lev Ret]]="",Table1323[[#This Row],[Lev Bet]]*-1,L602-K602)</f>
        <v>-100</v>
      </c>
      <c r="N602" s="24">
        <v>140</v>
      </c>
      <c r="O602" s="24" t="str">
        <f>IF(Table1323[[#This Row],[Fin]]&lt;&gt;"1st","",Table1323[[#This Row],[Div]]*Table1323[[#This Row],[Nat Bet]])</f>
        <v/>
      </c>
      <c r="P602" s="24">
        <f>IF(Table1323[[#This Row],[Lev Ret]]="",Table1323[[#This Row],[Nat Bet]]*-1,O602-N602)</f>
        <v>-140</v>
      </c>
      <c r="Q602" s="18" t="str">
        <f>TEXT(Table1323[[#This Row],[Date]],"DDD")</f>
        <v>Sat</v>
      </c>
    </row>
    <row r="603" spans="1:17" x14ac:dyDescent="0.25">
      <c r="A603" s="20">
        <v>45689</v>
      </c>
      <c r="B603" s="21">
        <v>0.73263888888888884</v>
      </c>
      <c r="C603" s="21" t="s">
        <v>17</v>
      </c>
      <c r="D603" s="18">
        <v>10</v>
      </c>
      <c r="E603" s="18">
        <v>11</v>
      </c>
      <c r="F603" s="22" t="s">
        <v>585</v>
      </c>
      <c r="G603" s="22" t="s">
        <v>22</v>
      </c>
      <c r="H603" s="23">
        <v>3.8</v>
      </c>
      <c r="I603" s="23" t="s">
        <v>455</v>
      </c>
      <c r="J603" s="18" t="s">
        <v>64</v>
      </c>
      <c r="K603" s="19">
        <v>100</v>
      </c>
      <c r="L603" s="18">
        <f>IF(Table1323[[#This Row],[Fin]]&lt;&gt;"1st","",Table1323[[#This Row],[Div]]*Table1323[[#This Row],[Lev Bet]])</f>
        <v>380</v>
      </c>
      <c r="M603" s="18">
        <f>IF(Table1323[[#This Row],[Lev Ret]]="",Table1323[[#This Row],[Lev Bet]]*-1,L603-K603)</f>
        <v>280</v>
      </c>
      <c r="N603" s="24">
        <v>150</v>
      </c>
      <c r="O603" s="24">
        <f>IF(Table1323[[#This Row],[Fin]]&lt;&gt;"1st","",Table1323[[#This Row],[Div]]*Table1323[[#This Row],[Nat Bet]])</f>
        <v>570</v>
      </c>
      <c r="P603" s="24">
        <f>IF(Table1323[[#This Row],[Lev Ret]]="",Table1323[[#This Row],[Nat Bet]]*-1,O603-N603)</f>
        <v>420</v>
      </c>
      <c r="Q603" s="18" t="str">
        <f>TEXT(Table1323[[#This Row],[Date]],"DDD")</f>
        <v>Sat</v>
      </c>
    </row>
    <row r="604" spans="1:17" x14ac:dyDescent="0.25">
      <c r="A604" s="20">
        <v>45689</v>
      </c>
      <c r="B604" s="21">
        <v>0.74652777777777779</v>
      </c>
      <c r="C604" s="21" t="s">
        <v>12</v>
      </c>
      <c r="D604" s="18">
        <v>10</v>
      </c>
      <c r="E604" s="18">
        <v>8</v>
      </c>
      <c r="F604" s="22" t="s">
        <v>498</v>
      </c>
      <c r="G604" s="22" t="s">
        <v>22</v>
      </c>
      <c r="H604" s="23">
        <v>1.6</v>
      </c>
      <c r="I604" s="23" t="s">
        <v>455</v>
      </c>
      <c r="J604" s="18" t="s">
        <v>65</v>
      </c>
      <c r="K604" s="19">
        <v>100</v>
      </c>
      <c r="L604" s="18">
        <f>IF(Table1323[[#This Row],[Fin]]&lt;&gt;"1st","",Table1323[[#This Row],[Div]]*Table1323[[#This Row],[Lev Bet]])</f>
        <v>160</v>
      </c>
      <c r="M604" s="18">
        <f>IF(Table1323[[#This Row],[Lev Ret]]="",Table1323[[#This Row],[Lev Bet]]*-1,L604-K604)</f>
        <v>60</v>
      </c>
      <c r="N604" s="24">
        <v>140</v>
      </c>
      <c r="O604" s="24">
        <f>IF(Table1323[[#This Row],[Fin]]&lt;&gt;"1st","",Table1323[[#This Row],[Div]]*Table1323[[#This Row],[Nat Bet]])</f>
        <v>224</v>
      </c>
      <c r="P604" s="24">
        <f>IF(Table1323[[#This Row],[Lev Ret]]="",Table1323[[#This Row],[Nat Bet]]*-1,O604-N604)</f>
        <v>84</v>
      </c>
      <c r="Q604" s="18" t="str">
        <f>TEXT(Table1323[[#This Row],[Date]],"DDD")</f>
        <v>Sat</v>
      </c>
    </row>
    <row r="605" spans="1:17" x14ac:dyDescent="0.25">
      <c r="A605" s="20">
        <v>45693</v>
      </c>
      <c r="B605" s="21">
        <v>0.67013888888888884</v>
      </c>
      <c r="C605" s="21" t="s">
        <v>15</v>
      </c>
      <c r="D605" s="18">
        <v>3</v>
      </c>
      <c r="E605" s="18">
        <v>5</v>
      </c>
      <c r="F605" s="22" t="s">
        <v>586</v>
      </c>
      <c r="G605" s="22"/>
      <c r="H605" s="23"/>
      <c r="I605" s="23" t="s">
        <v>455</v>
      </c>
      <c r="J605" s="18" t="s">
        <v>65</v>
      </c>
      <c r="K605" s="19">
        <v>100</v>
      </c>
      <c r="L605" s="18" t="str">
        <f>IF(Table1323[[#This Row],[Fin]]&lt;&gt;"1st","",Table1323[[#This Row],[Div]]*Table1323[[#This Row],[Lev Bet]])</f>
        <v/>
      </c>
      <c r="M605" s="18">
        <f>IF(Table1323[[#This Row],[Lev Ret]]="",Table1323[[#This Row],[Lev Bet]]*-1,L605-K605)</f>
        <v>-100</v>
      </c>
      <c r="N605" s="24">
        <v>120</v>
      </c>
      <c r="O605" s="24" t="str">
        <f>IF(Table1323[[#This Row],[Fin]]&lt;&gt;"1st","",Table1323[[#This Row],[Div]]*Table1323[[#This Row],[Nat Bet]])</f>
        <v/>
      </c>
      <c r="P605" s="24">
        <f>IF(Table1323[[#This Row],[Lev Ret]]="",Table1323[[#This Row],[Nat Bet]]*-1,O605-N605)</f>
        <v>-120</v>
      </c>
      <c r="Q605" s="18" t="str">
        <f>TEXT(Table1323[[#This Row],[Date]],"DDD")</f>
        <v>Wed</v>
      </c>
    </row>
    <row r="606" spans="1:17" x14ac:dyDescent="0.25">
      <c r="A606" s="20">
        <v>45693</v>
      </c>
      <c r="B606" s="21">
        <v>0.69444444444444442</v>
      </c>
      <c r="C606" s="21" t="s">
        <v>15</v>
      </c>
      <c r="D606" s="18">
        <v>4</v>
      </c>
      <c r="E606" s="18">
        <v>8</v>
      </c>
      <c r="F606" s="22" t="s">
        <v>587</v>
      </c>
      <c r="G606" s="22"/>
      <c r="H606" s="23"/>
      <c r="I606" s="23" t="s">
        <v>455</v>
      </c>
      <c r="J606" s="18" t="s">
        <v>65</v>
      </c>
      <c r="K606" s="19">
        <v>100</v>
      </c>
      <c r="L606" s="18" t="str">
        <f>IF(Table1323[[#This Row],[Fin]]&lt;&gt;"1st","",Table1323[[#This Row],[Div]]*Table1323[[#This Row],[Lev Bet]])</f>
        <v/>
      </c>
      <c r="M606" s="18">
        <f>IF(Table1323[[#This Row],[Lev Ret]]="",Table1323[[#This Row],[Lev Bet]]*-1,L606-K606)</f>
        <v>-100</v>
      </c>
      <c r="N606" s="24">
        <v>120</v>
      </c>
      <c r="O606" s="24" t="str">
        <f>IF(Table1323[[#This Row],[Fin]]&lt;&gt;"1st","",Table1323[[#This Row],[Div]]*Table1323[[#This Row],[Nat Bet]])</f>
        <v/>
      </c>
      <c r="P606" s="24">
        <f>IF(Table1323[[#This Row],[Lev Ret]]="",Table1323[[#This Row],[Nat Bet]]*-1,O606-N606)</f>
        <v>-120</v>
      </c>
      <c r="Q606" s="18" t="str">
        <f>TEXT(Table1323[[#This Row],[Date]],"DDD")</f>
        <v>Wed</v>
      </c>
    </row>
    <row r="607" spans="1:17" x14ac:dyDescent="0.25">
      <c r="A607" s="20">
        <v>45693</v>
      </c>
      <c r="B607" s="21">
        <v>0.71875</v>
      </c>
      <c r="C607" s="21" t="s">
        <v>15</v>
      </c>
      <c r="D607" s="18">
        <v>5</v>
      </c>
      <c r="E607" s="18">
        <v>6</v>
      </c>
      <c r="F607" s="22" t="s">
        <v>588</v>
      </c>
      <c r="G607" s="22"/>
      <c r="H607" s="23"/>
      <c r="I607" s="23" t="s">
        <v>455</v>
      </c>
      <c r="J607" s="18" t="s">
        <v>65</v>
      </c>
      <c r="K607" s="19">
        <v>100</v>
      </c>
      <c r="L607" s="18" t="str">
        <f>IF(Table1323[[#This Row],[Fin]]&lt;&gt;"1st","",Table1323[[#This Row],[Div]]*Table1323[[#This Row],[Lev Bet]])</f>
        <v/>
      </c>
      <c r="M607" s="18">
        <f>IF(Table1323[[#This Row],[Lev Ret]]="",Table1323[[#This Row],[Lev Bet]]*-1,L607-K607)</f>
        <v>-100</v>
      </c>
      <c r="N607" s="24">
        <v>120</v>
      </c>
      <c r="O607" s="24" t="str">
        <f>IF(Table1323[[#This Row],[Fin]]&lt;&gt;"1st","",Table1323[[#This Row],[Div]]*Table1323[[#This Row],[Nat Bet]])</f>
        <v/>
      </c>
      <c r="P607" s="24">
        <f>IF(Table1323[[#This Row],[Lev Ret]]="",Table1323[[#This Row],[Nat Bet]]*-1,O607-N607)</f>
        <v>-120</v>
      </c>
      <c r="Q607" s="18" t="str">
        <f>TEXT(Table1323[[#This Row],[Date]],"DDD")</f>
        <v>Wed</v>
      </c>
    </row>
    <row r="608" spans="1:17" x14ac:dyDescent="0.25">
      <c r="A608" s="20">
        <v>45696</v>
      </c>
      <c r="B608" s="21">
        <v>0.52083333333333337</v>
      </c>
      <c r="C608" s="21" t="s">
        <v>14</v>
      </c>
      <c r="D608" s="18">
        <v>1</v>
      </c>
      <c r="E608" s="18">
        <v>6</v>
      </c>
      <c r="F608" s="22" t="s">
        <v>589</v>
      </c>
      <c r="G608" s="22" t="s">
        <v>22</v>
      </c>
      <c r="H608" s="23">
        <v>1.75</v>
      </c>
      <c r="I608" s="23" t="s">
        <v>455</v>
      </c>
      <c r="J608" s="18" t="s">
        <v>65</v>
      </c>
      <c r="K608" s="19">
        <v>100</v>
      </c>
      <c r="L608" s="18">
        <f>IF(Table1323[[#This Row],[Fin]]&lt;&gt;"1st","",Table1323[[#This Row],[Div]]*Table1323[[#This Row],[Lev Bet]])</f>
        <v>175</v>
      </c>
      <c r="M608" s="18">
        <f>IF(Table1323[[#This Row],[Lev Ret]]="",Table1323[[#This Row],[Lev Bet]]*-1,L608-K608)</f>
        <v>75</v>
      </c>
      <c r="N608" s="24">
        <v>140</v>
      </c>
      <c r="O608" s="24">
        <f>IF(Table1323[[#This Row],[Fin]]&lt;&gt;"1st","",Table1323[[#This Row],[Div]]*Table1323[[#This Row],[Nat Bet]])</f>
        <v>245</v>
      </c>
      <c r="P608" s="24">
        <f>IF(Table1323[[#This Row],[Lev Ret]]="",Table1323[[#This Row],[Nat Bet]]*-1,O608-N608)</f>
        <v>105</v>
      </c>
      <c r="Q608" s="18" t="str">
        <f>TEXT(Table1323[[#This Row],[Date]],"DDD")</f>
        <v>Sat</v>
      </c>
    </row>
    <row r="609" spans="1:17" x14ac:dyDescent="0.25">
      <c r="A609" s="20">
        <v>45696</v>
      </c>
      <c r="B609" s="21">
        <v>0.55555555555555558</v>
      </c>
      <c r="C609" s="21" t="s">
        <v>69</v>
      </c>
      <c r="D609" s="18">
        <v>3</v>
      </c>
      <c r="E609" s="18">
        <v>8</v>
      </c>
      <c r="F609" s="22" t="s">
        <v>590</v>
      </c>
      <c r="G609" s="22" t="s">
        <v>23</v>
      </c>
      <c r="H609" s="23"/>
      <c r="I609" s="23" t="s">
        <v>455</v>
      </c>
      <c r="J609" s="18" t="s">
        <v>64</v>
      </c>
      <c r="K609" s="19">
        <v>100</v>
      </c>
      <c r="L609" s="18" t="str">
        <f>IF(Table1323[[#This Row],[Fin]]&lt;&gt;"1st","",Table1323[[#This Row],[Div]]*Table1323[[#This Row],[Lev Bet]])</f>
        <v/>
      </c>
      <c r="M609" s="18">
        <f>IF(Table1323[[#This Row],[Lev Ret]]="",Table1323[[#This Row],[Lev Bet]]*-1,L609-K609)</f>
        <v>-100</v>
      </c>
      <c r="N609" s="24">
        <v>140</v>
      </c>
      <c r="O609" s="24" t="str">
        <f>IF(Table1323[[#This Row],[Fin]]&lt;&gt;"1st","",Table1323[[#This Row],[Div]]*Table1323[[#This Row],[Nat Bet]])</f>
        <v/>
      </c>
      <c r="P609" s="24">
        <f>IF(Table1323[[#This Row],[Lev Ret]]="",Table1323[[#This Row],[Nat Bet]]*-1,O609-N609)</f>
        <v>-140</v>
      </c>
      <c r="Q609" s="18" t="str">
        <f>TEXT(Table1323[[#This Row],[Date]],"DDD")</f>
        <v>Sat</v>
      </c>
    </row>
    <row r="610" spans="1:17" x14ac:dyDescent="0.25">
      <c r="A610" s="20">
        <v>45696</v>
      </c>
      <c r="B610" s="21">
        <v>0.64236111111111116</v>
      </c>
      <c r="C610" s="21" t="s">
        <v>14</v>
      </c>
      <c r="D610" s="18">
        <v>6</v>
      </c>
      <c r="E610" s="18">
        <v>7</v>
      </c>
      <c r="F610" s="22" t="s">
        <v>444</v>
      </c>
      <c r="G610" s="22" t="s">
        <v>24</v>
      </c>
      <c r="H610" s="23"/>
      <c r="I610" s="23" t="s">
        <v>455</v>
      </c>
      <c r="J610" s="18" t="s">
        <v>65</v>
      </c>
      <c r="K610" s="19">
        <v>100</v>
      </c>
      <c r="L610" s="18" t="str">
        <f>IF(Table1323[[#This Row],[Fin]]&lt;&gt;"1st","",Table1323[[#This Row],[Div]]*Table1323[[#This Row],[Lev Bet]])</f>
        <v/>
      </c>
      <c r="M610" s="18">
        <f>IF(Table1323[[#This Row],[Lev Ret]]="",Table1323[[#This Row],[Lev Bet]]*-1,L610-K610)</f>
        <v>-100</v>
      </c>
      <c r="N610" s="24">
        <v>140</v>
      </c>
      <c r="O610" s="24" t="str">
        <f>IF(Table1323[[#This Row],[Fin]]&lt;&gt;"1st","",Table1323[[#This Row],[Div]]*Table1323[[#This Row],[Nat Bet]])</f>
        <v/>
      </c>
      <c r="P610" s="24">
        <f>IF(Table1323[[#This Row],[Lev Ret]]="",Table1323[[#This Row],[Nat Bet]]*-1,O610-N610)</f>
        <v>-140</v>
      </c>
      <c r="Q610" s="18" t="str">
        <f>TEXT(Table1323[[#This Row],[Date]],"DDD")</f>
        <v>Sat</v>
      </c>
    </row>
    <row r="611" spans="1:17" x14ac:dyDescent="0.25">
      <c r="A611" s="20">
        <v>45696</v>
      </c>
      <c r="B611" s="21">
        <v>0.69097222222222221</v>
      </c>
      <c r="C611" s="21" t="s">
        <v>14</v>
      </c>
      <c r="D611" s="18">
        <v>8</v>
      </c>
      <c r="E611" s="18">
        <v>2</v>
      </c>
      <c r="F611" s="22" t="s">
        <v>528</v>
      </c>
      <c r="G611" s="22" t="s">
        <v>23</v>
      </c>
      <c r="H611" s="23"/>
      <c r="I611" s="23" t="s">
        <v>455</v>
      </c>
      <c r="J611" s="18" t="s">
        <v>65</v>
      </c>
      <c r="K611" s="19">
        <v>100</v>
      </c>
      <c r="L611" s="18" t="str">
        <f>IF(Table1323[[#This Row],[Fin]]&lt;&gt;"1st","",Table1323[[#This Row],[Div]]*Table1323[[#This Row],[Lev Bet]])</f>
        <v/>
      </c>
      <c r="M611" s="18">
        <f>IF(Table1323[[#This Row],[Lev Ret]]="",Table1323[[#This Row],[Lev Bet]]*-1,L611-K611)</f>
        <v>-100</v>
      </c>
      <c r="N611" s="24">
        <v>140</v>
      </c>
      <c r="O611" s="24" t="str">
        <f>IF(Table1323[[#This Row],[Fin]]&lt;&gt;"1st","",Table1323[[#This Row],[Div]]*Table1323[[#This Row],[Nat Bet]])</f>
        <v/>
      </c>
      <c r="P611" s="24">
        <f>IF(Table1323[[#This Row],[Lev Ret]]="",Table1323[[#This Row],[Nat Bet]]*-1,O611-N611)</f>
        <v>-140</v>
      </c>
      <c r="Q611" s="18" t="str">
        <f>TEXT(Table1323[[#This Row],[Date]],"DDD")</f>
        <v>Sat</v>
      </c>
    </row>
    <row r="612" spans="1:17" x14ac:dyDescent="0.25">
      <c r="A612" s="20">
        <v>45696</v>
      </c>
      <c r="B612" s="21">
        <v>0.70486111111111116</v>
      </c>
      <c r="C612" s="21" t="s">
        <v>69</v>
      </c>
      <c r="D612" s="18">
        <v>9</v>
      </c>
      <c r="E612" s="18">
        <v>1</v>
      </c>
      <c r="F612" s="22" t="s">
        <v>215</v>
      </c>
      <c r="G612" s="22" t="s">
        <v>24</v>
      </c>
      <c r="H612" s="23"/>
      <c r="I612" s="23" t="s">
        <v>455</v>
      </c>
      <c r="J612" s="18" t="s">
        <v>64</v>
      </c>
      <c r="K612" s="19">
        <v>100</v>
      </c>
      <c r="L612" s="18" t="str">
        <f>IF(Table1323[[#This Row],[Fin]]&lt;&gt;"1st","",Table1323[[#This Row],[Div]]*Table1323[[#This Row],[Lev Bet]])</f>
        <v/>
      </c>
      <c r="M612" s="18">
        <f>IF(Table1323[[#This Row],[Lev Ret]]="",Table1323[[#This Row],[Lev Bet]]*-1,L612-K612)</f>
        <v>-100</v>
      </c>
      <c r="N612" s="24">
        <v>140</v>
      </c>
      <c r="O612" s="24" t="str">
        <f>IF(Table1323[[#This Row],[Fin]]&lt;&gt;"1st","",Table1323[[#This Row],[Div]]*Table1323[[#This Row],[Nat Bet]])</f>
        <v/>
      </c>
      <c r="P612" s="24">
        <f>IF(Table1323[[#This Row],[Lev Ret]]="",Table1323[[#This Row],[Nat Bet]]*-1,O612-N612)</f>
        <v>-140</v>
      </c>
      <c r="Q612" s="18" t="str">
        <f>TEXT(Table1323[[#This Row],[Date]],"DDD")</f>
        <v>Sat</v>
      </c>
    </row>
    <row r="613" spans="1:17" x14ac:dyDescent="0.25">
      <c r="A613" s="20">
        <v>45703</v>
      </c>
      <c r="B613" s="21">
        <v>0.51041666666666663</v>
      </c>
      <c r="C613" s="21" t="s">
        <v>11</v>
      </c>
      <c r="D613" s="18">
        <v>1</v>
      </c>
      <c r="E613" s="18">
        <v>3</v>
      </c>
      <c r="F613" s="22" t="s">
        <v>591</v>
      </c>
      <c r="G613" s="22" t="s">
        <v>22</v>
      </c>
      <c r="H613" s="23">
        <v>3.2</v>
      </c>
      <c r="I613" s="23" t="s">
        <v>455</v>
      </c>
      <c r="J613" s="18" t="s">
        <v>64</v>
      </c>
      <c r="K613" s="19">
        <v>100</v>
      </c>
      <c r="L613" s="18">
        <f>IF(Table1323[[#This Row],[Fin]]&lt;&gt;"1st","",Table1323[[#This Row],[Div]]*Table1323[[#This Row],[Lev Bet]])</f>
        <v>320</v>
      </c>
      <c r="M613" s="18">
        <f>IF(Table1323[[#This Row],[Lev Ret]]="",Table1323[[#This Row],[Lev Bet]]*-1,L613-K613)</f>
        <v>220</v>
      </c>
      <c r="N613" s="24">
        <v>100</v>
      </c>
      <c r="O613" s="24">
        <f>IF(Table1323[[#This Row],[Fin]]&lt;&gt;"1st","",Table1323[[#This Row],[Div]]*Table1323[[#This Row],[Nat Bet]])</f>
        <v>320</v>
      </c>
      <c r="P613" s="24">
        <f>IF(Table1323[[#This Row],[Lev Ret]]="",Table1323[[#This Row],[Nat Bet]]*-1,O613-N613)</f>
        <v>220</v>
      </c>
      <c r="Q613" s="18" t="str">
        <f>TEXT(Table1323[[#This Row],[Date]],"DDD")</f>
        <v>Sat</v>
      </c>
    </row>
    <row r="614" spans="1:17" x14ac:dyDescent="0.25">
      <c r="A614" s="20">
        <v>45703</v>
      </c>
      <c r="B614" s="21">
        <v>0.52083333333333337</v>
      </c>
      <c r="C614" s="21" t="s">
        <v>14</v>
      </c>
      <c r="D614" s="18">
        <v>1</v>
      </c>
      <c r="E614" s="18">
        <v>4</v>
      </c>
      <c r="F614" s="22" t="s">
        <v>592</v>
      </c>
      <c r="G614" s="22" t="s">
        <v>24</v>
      </c>
      <c r="H614" s="23"/>
      <c r="I614" s="23" t="s">
        <v>455</v>
      </c>
      <c r="J614" s="18" t="s">
        <v>65</v>
      </c>
      <c r="K614" s="19">
        <v>100</v>
      </c>
      <c r="L614" s="18" t="str">
        <f>IF(Table1323[[#This Row],[Fin]]&lt;&gt;"1st","",Table1323[[#This Row],[Div]]*Table1323[[#This Row],[Lev Bet]])</f>
        <v/>
      </c>
      <c r="M614" s="18">
        <f>IF(Table1323[[#This Row],[Lev Ret]]="",Table1323[[#This Row],[Lev Bet]]*-1,L614-K614)</f>
        <v>-100</v>
      </c>
      <c r="N614" s="24">
        <v>100</v>
      </c>
      <c r="O614" s="24" t="str">
        <f>IF(Table1323[[#This Row],[Fin]]&lt;&gt;"1st","",Table1323[[#This Row],[Div]]*Table1323[[#This Row],[Nat Bet]])</f>
        <v/>
      </c>
      <c r="P614" s="24">
        <f>IF(Table1323[[#This Row],[Lev Ret]]="",Table1323[[#This Row],[Nat Bet]]*-1,O614-N614)</f>
        <v>-100</v>
      </c>
      <c r="Q614" s="18" t="str">
        <f>TEXT(Table1323[[#This Row],[Date]],"DDD")</f>
        <v>Sat</v>
      </c>
    </row>
    <row r="615" spans="1:17" x14ac:dyDescent="0.25">
      <c r="A615" s="20">
        <v>45703</v>
      </c>
      <c r="B615" s="21">
        <v>0.64236111111111116</v>
      </c>
      <c r="C615" s="21" t="s">
        <v>14</v>
      </c>
      <c r="D615" s="18">
        <v>6</v>
      </c>
      <c r="E615" s="18">
        <v>7</v>
      </c>
      <c r="F615" s="22" t="s">
        <v>516</v>
      </c>
      <c r="G615" s="22"/>
      <c r="H615" s="23"/>
      <c r="I615" s="23" t="s">
        <v>455</v>
      </c>
      <c r="J615" s="18" t="s">
        <v>65</v>
      </c>
      <c r="K615" s="19">
        <v>100</v>
      </c>
      <c r="L615" s="18" t="str">
        <f>IF(Table1323[[#This Row],[Fin]]&lt;&gt;"1st","",Table1323[[#This Row],[Div]]*Table1323[[#This Row],[Lev Bet]])</f>
        <v/>
      </c>
      <c r="M615" s="18">
        <f>IF(Table1323[[#This Row],[Lev Ret]]="",Table1323[[#This Row],[Lev Bet]]*-1,L615-K615)</f>
        <v>-100</v>
      </c>
      <c r="N615" s="24">
        <v>100</v>
      </c>
      <c r="O615" s="24" t="str">
        <f>IF(Table1323[[#This Row],[Fin]]&lt;&gt;"1st","",Table1323[[#This Row],[Div]]*Table1323[[#This Row],[Nat Bet]])</f>
        <v/>
      </c>
      <c r="P615" s="24">
        <f>IF(Table1323[[#This Row],[Lev Ret]]="",Table1323[[#This Row],[Nat Bet]]*-1,O615-N615)</f>
        <v>-100</v>
      </c>
      <c r="Q615" s="18" t="str">
        <f>TEXT(Table1323[[#This Row],[Date]],"DDD")</f>
        <v>Sat</v>
      </c>
    </row>
    <row r="616" spans="1:17" x14ac:dyDescent="0.25">
      <c r="A616" s="20">
        <v>45703</v>
      </c>
      <c r="B616" s="21">
        <v>0.74652777777777779</v>
      </c>
      <c r="C616" s="21" t="s">
        <v>14</v>
      </c>
      <c r="D616" s="18">
        <v>10</v>
      </c>
      <c r="E616" s="18">
        <v>7</v>
      </c>
      <c r="F616" s="22" t="s">
        <v>593</v>
      </c>
      <c r="G616" s="22" t="s">
        <v>24</v>
      </c>
      <c r="H616" s="23"/>
      <c r="I616" s="23" t="s">
        <v>455</v>
      </c>
      <c r="J616" s="18" t="s">
        <v>65</v>
      </c>
      <c r="K616" s="19">
        <v>100</v>
      </c>
      <c r="L616" s="18" t="str">
        <f>IF(Table1323[[#This Row],[Fin]]&lt;&gt;"1st","",Table1323[[#This Row],[Div]]*Table1323[[#This Row],[Lev Bet]])</f>
        <v/>
      </c>
      <c r="M616" s="18">
        <f>IF(Table1323[[#This Row],[Lev Ret]]="",Table1323[[#This Row],[Lev Bet]]*-1,L616-K616)</f>
        <v>-100</v>
      </c>
      <c r="N616" s="24">
        <v>100</v>
      </c>
      <c r="O616" s="24" t="str">
        <f>IF(Table1323[[#This Row],[Fin]]&lt;&gt;"1st","",Table1323[[#This Row],[Div]]*Table1323[[#This Row],[Nat Bet]])</f>
        <v/>
      </c>
      <c r="P616" s="24">
        <f>IF(Table1323[[#This Row],[Lev Ret]]="",Table1323[[#This Row],[Nat Bet]]*-1,O616-N616)</f>
        <v>-100</v>
      </c>
      <c r="Q616" s="18" t="str">
        <f>TEXT(Table1323[[#This Row],[Date]],"DDD")</f>
        <v>Sat</v>
      </c>
    </row>
    <row r="617" spans="1:17" x14ac:dyDescent="0.25">
      <c r="A617" s="20">
        <v>45710</v>
      </c>
      <c r="B617" s="21">
        <v>0.51041666666666663</v>
      </c>
      <c r="C617" s="21" t="s">
        <v>69</v>
      </c>
      <c r="D617" s="18">
        <v>1</v>
      </c>
      <c r="E617" s="18">
        <v>3</v>
      </c>
      <c r="F617" s="22" t="s">
        <v>594</v>
      </c>
      <c r="G617" s="22"/>
      <c r="H617" s="23"/>
      <c r="I617" s="23" t="s">
        <v>455</v>
      </c>
      <c r="J617" s="18" t="s">
        <v>64</v>
      </c>
      <c r="K617" s="19">
        <v>100</v>
      </c>
      <c r="L617" s="18" t="str">
        <f>IF(Table1323[[#This Row],[Fin]]&lt;&gt;"1st","",Table1323[[#This Row],[Div]]*Table1323[[#This Row],[Lev Bet]])</f>
        <v/>
      </c>
      <c r="M617" s="18">
        <f>IF(Table1323[[#This Row],[Lev Ret]]="",Table1323[[#This Row],[Lev Bet]]*-1,L617-K617)</f>
        <v>-100</v>
      </c>
      <c r="N617" s="24">
        <v>120</v>
      </c>
      <c r="O617" s="24" t="str">
        <f>IF(Table1323[[#This Row],[Fin]]&lt;&gt;"1st","",Table1323[[#This Row],[Div]]*Table1323[[#This Row],[Nat Bet]])</f>
        <v/>
      </c>
      <c r="P617" s="24">
        <f>IF(Table1323[[#This Row],[Lev Ret]]="",Table1323[[#This Row],[Nat Bet]]*-1,O617-N617)</f>
        <v>-120</v>
      </c>
      <c r="Q617" s="18" t="str">
        <f>TEXT(Table1323[[#This Row],[Date]],"DDD")</f>
        <v>Sat</v>
      </c>
    </row>
    <row r="618" spans="1:17" x14ac:dyDescent="0.25">
      <c r="A618" s="20">
        <v>45710</v>
      </c>
      <c r="B618" s="21">
        <v>0.59375</v>
      </c>
      <c r="C618" s="21" t="s">
        <v>12</v>
      </c>
      <c r="D618" s="18">
        <v>4</v>
      </c>
      <c r="E618" s="18">
        <v>12</v>
      </c>
      <c r="F618" s="22" t="s">
        <v>595</v>
      </c>
      <c r="G618" s="22"/>
      <c r="H618" s="23"/>
      <c r="I618" s="23" t="s">
        <v>455</v>
      </c>
      <c r="J618" s="18" t="s">
        <v>65</v>
      </c>
      <c r="K618" s="19">
        <v>100</v>
      </c>
      <c r="L618" s="18" t="str">
        <f>IF(Table1323[[#This Row],[Fin]]&lt;&gt;"1st","",Table1323[[#This Row],[Div]]*Table1323[[#This Row],[Lev Bet]])</f>
        <v/>
      </c>
      <c r="M618" s="18">
        <f>IF(Table1323[[#This Row],[Lev Ret]]="",Table1323[[#This Row],[Lev Bet]]*-1,L618-K618)</f>
        <v>-100</v>
      </c>
      <c r="N618" s="24">
        <v>130</v>
      </c>
      <c r="O618" s="24" t="str">
        <f>IF(Table1323[[#This Row],[Fin]]&lt;&gt;"1st","",Table1323[[#This Row],[Div]]*Table1323[[#This Row],[Nat Bet]])</f>
        <v/>
      </c>
      <c r="P618" s="24">
        <f>IF(Table1323[[#This Row],[Lev Ret]]="",Table1323[[#This Row],[Nat Bet]]*-1,O618-N618)</f>
        <v>-130</v>
      </c>
      <c r="Q618" s="18" t="str">
        <f>TEXT(Table1323[[#This Row],[Date]],"DDD")</f>
        <v>Sat</v>
      </c>
    </row>
    <row r="619" spans="1:17" x14ac:dyDescent="0.25">
      <c r="A619" s="20">
        <v>45710</v>
      </c>
      <c r="B619" s="21">
        <v>0.65277777777777779</v>
      </c>
      <c r="C619" s="21" t="s">
        <v>69</v>
      </c>
      <c r="D619" s="18">
        <v>7</v>
      </c>
      <c r="E619" s="18">
        <v>1</v>
      </c>
      <c r="F619" s="22" t="s">
        <v>215</v>
      </c>
      <c r="G619" s="22" t="s">
        <v>22</v>
      </c>
      <c r="H619" s="23">
        <v>1.8</v>
      </c>
      <c r="I619" s="23" t="s">
        <v>455</v>
      </c>
      <c r="J619" s="18" t="s">
        <v>64</v>
      </c>
      <c r="K619" s="19">
        <v>100</v>
      </c>
      <c r="L619" s="18">
        <f>IF(Table1323[[#This Row],[Fin]]&lt;&gt;"1st","",Table1323[[#This Row],[Div]]*Table1323[[#This Row],[Lev Bet]])</f>
        <v>180</v>
      </c>
      <c r="M619" s="18">
        <f>IF(Table1323[[#This Row],[Lev Ret]]="",Table1323[[#This Row],[Lev Bet]]*-1,L619-K619)</f>
        <v>80</v>
      </c>
      <c r="N619" s="24">
        <v>150</v>
      </c>
      <c r="O619" s="24">
        <f>IF(Table1323[[#This Row],[Fin]]&lt;&gt;"1st","",Table1323[[#This Row],[Div]]*Table1323[[#This Row],[Nat Bet]])</f>
        <v>270</v>
      </c>
      <c r="P619" s="24">
        <f>IF(Table1323[[#This Row],[Lev Ret]]="",Table1323[[#This Row],[Nat Bet]]*-1,O619-N619)</f>
        <v>120</v>
      </c>
      <c r="Q619" s="18" t="str">
        <f>TEXT(Table1323[[#This Row],[Date]],"DDD")</f>
        <v>Sat</v>
      </c>
    </row>
    <row r="620" spans="1:17" x14ac:dyDescent="0.25">
      <c r="A620" s="20">
        <v>45710</v>
      </c>
      <c r="B620" s="21">
        <v>0.75694444444444442</v>
      </c>
      <c r="C620" s="21" t="s">
        <v>10</v>
      </c>
      <c r="D620" s="18">
        <v>9</v>
      </c>
      <c r="E620" s="18">
        <v>14</v>
      </c>
      <c r="F620" s="22" t="s">
        <v>596</v>
      </c>
      <c r="G620" s="22"/>
      <c r="H620" s="23"/>
      <c r="I620" s="23" t="s">
        <v>455</v>
      </c>
      <c r="J620" s="18" t="s">
        <v>63</v>
      </c>
      <c r="K620" s="19">
        <v>100</v>
      </c>
      <c r="L620" s="18" t="str">
        <f>IF(Table1323[[#This Row],[Fin]]&lt;&gt;"1st","",Table1323[[#This Row],[Div]]*Table1323[[#This Row],[Lev Bet]])</f>
        <v/>
      </c>
      <c r="M620" s="18">
        <f>IF(Table1323[[#This Row],[Lev Ret]]="",Table1323[[#This Row],[Lev Bet]]*-1,L620-K620)</f>
        <v>-100</v>
      </c>
      <c r="N620" s="24">
        <v>100</v>
      </c>
      <c r="O620" s="24" t="str">
        <f>IF(Table1323[[#This Row],[Fin]]&lt;&gt;"1st","",Table1323[[#This Row],[Div]]*Table1323[[#This Row],[Nat Bet]])</f>
        <v/>
      </c>
      <c r="P620" s="24">
        <f>IF(Table1323[[#This Row],[Lev Ret]]="",Table1323[[#This Row],[Nat Bet]]*-1,O620-N620)</f>
        <v>-100</v>
      </c>
      <c r="Q620" s="18" t="str">
        <f>TEXT(Table1323[[#This Row],[Date]],"DDD")</f>
        <v>Sat</v>
      </c>
    </row>
    <row r="621" spans="1:17" x14ac:dyDescent="0.25">
      <c r="A621" s="20">
        <v>45710</v>
      </c>
      <c r="B621" s="21">
        <v>0.78263888888888888</v>
      </c>
      <c r="C621" s="21" t="s">
        <v>10</v>
      </c>
      <c r="D621" s="18">
        <v>10</v>
      </c>
      <c r="E621" s="18">
        <v>8</v>
      </c>
      <c r="F621" s="22" t="s">
        <v>597</v>
      </c>
      <c r="G621" s="22" t="s">
        <v>23</v>
      </c>
      <c r="H621" s="23"/>
      <c r="I621" s="23" t="s">
        <v>455</v>
      </c>
      <c r="J621" s="18" t="s">
        <v>63</v>
      </c>
      <c r="K621" s="19">
        <v>100</v>
      </c>
      <c r="L621" s="18" t="str">
        <f>IF(Table1323[[#This Row],[Fin]]&lt;&gt;"1st","",Table1323[[#This Row],[Div]]*Table1323[[#This Row],[Lev Bet]])</f>
        <v/>
      </c>
      <c r="M621" s="18">
        <f>IF(Table1323[[#This Row],[Lev Ret]]="",Table1323[[#This Row],[Lev Bet]]*-1,L621-K621)</f>
        <v>-100</v>
      </c>
      <c r="N621" s="24">
        <v>140</v>
      </c>
      <c r="O621" s="24" t="str">
        <f>IF(Table1323[[#This Row],[Fin]]&lt;&gt;"1st","",Table1323[[#This Row],[Div]]*Table1323[[#This Row],[Nat Bet]])</f>
        <v/>
      </c>
      <c r="P621" s="24">
        <f>IF(Table1323[[#This Row],[Lev Ret]]="",Table1323[[#This Row],[Nat Bet]]*-1,O621-N621)</f>
        <v>-140</v>
      </c>
      <c r="Q621" s="18" t="str">
        <f>TEXT(Table1323[[#This Row],[Date]],"DDD")</f>
        <v>Sat</v>
      </c>
    </row>
    <row r="622" spans="1:17" x14ac:dyDescent="0.25">
      <c r="A622" s="20">
        <v>45714</v>
      </c>
      <c r="B622" s="21">
        <v>0.59722222222222221</v>
      </c>
      <c r="C622" s="21" t="s">
        <v>12</v>
      </c>
      <c r="D622" s="18">
        <v>1</v>
      </c>
      <c r="E622" s="18">
        <v>5</v>
      </c>
      <c r="F622" s="22" t="s">
        <v>598</v>
      </c>
      <c r="G622" s="22" t="s">
        <v>23</v>
      </c>
      <c r="H622" s="23"/>
      <c r="I622" s="23" t="s">
        <v>455</v>
      </c>
      <c r="J622" s="18" t="s">
        <v>65</v>
      </c>
      <c r="K622" s="19">
        <v>100</v>
      </c>
      <c r="L622" s="18" t="str">
        <f>IF(Table1323[[#This Row],[Fin]]&lt;&gt;"1st","",Table1323[[#This Row],[Div]]*Table1323[[#This Row],[Lev Bet]])</f>
        <v/>
      </c>
      <c r="M622" s="18">
        <f>IF(Table1323[[#This Row],[Lev Ret]]="",Table1323[[#This Row],[Lev Bet]]*-1,L622-K622)</f>
        <v>-100</v>
      </c>
      <c r="N622" s="24">
        <v>140</v>
      </c>
      <c r="O622" s="24" t="str">
        <f>IF(Table1323[[#This Row],[Fin]]&lt;&gt;"1st","",Table1323[[#This Row],[Div]]*Table1323[[#This Row],[Nat Bet]])</f>
        <v/>
      </c>
      <c r="P622" s="24">
        <f>IF(Table1323[[#This Row],[Lev Ret]]="",Table1323[[#This Row],[Nat Bet]]*-1,O622-N622)</f>
        <v>-140</v>
      </c>
      <c r="Q622" s="18" t="str">
        <f>TEXT(Table1323[[#This Row],[Date]],"DDD")</f>
        <v>Wed</v>
      </c>
    </row>
    <row r="623" spans="1:17" x14ac:dyDescent="0.25">
      <c r="A623" s="20">
        <v>45714</v>
      </c>
      <c r="B623" s="21">
        <v>0.62152777777777779</v>
      </c>
      <c r="C623" s="21" t="s">
        <v>12</v>
      </c>
      <c r="D623" s="18">
        <v>2</v>
      </c>
      <c r="E623" s="18">
        <v>8</v>
      </c>
      <c r="F623" s="22" t="s">
        <v>599</v>
      </c>
      <c r="G623" s="22" t="s">
        <v>23</v>
      </c>
      <c r="H623" s="23"/>
      <c r="I623" s="23" t="s">
        <v>455</v>
      </c>
      <c r="J623" s="18" t="s">
        <v>65</v>
      </c>
      <c r="K623" s="19">
        <v>100</v>
      </c>
      <c r="L623" s="18" t="str">
        <f>IF(Table1323[[#This Row],[Fin]]&lt;&gt;"1st","",Table1323[[#This Row],[Div]]*Table1323[[#This Row],[Lev Bet]])</f>
        <v/>
      </c>
      <c r="M623" s="18">
        <f>IF(Table1323[[#This Row],[Lev Ret]]="",Table1323[[#This Row],[Lev Bet]]*-1,L623-K623)</f>
        <v>-100</v>
      </c>
      <c r="N623" s="24">
        <v>140</v>
      </c>
      <c r="O623" s="24" t="str">
        <f>IF(Table1323[[#This Row],[Fin]]&lt;&gt;"1st","",Table1323[[#This Row],[Div]]*Table1323[[#This Row],[Nat Bet]])</f>
        <v/>
      </c>
      <c r="P623" s="24">
        <f>IF(Table1323[[#This Row],[Lev Ret]]="",Table1323[[#This Row],[Nat Bet]]*-1,O623-N623)</f>
        <v>-140</v>
      </c>
      <c r="Q623" s="18" t="str">
        <f>TEXT(Table1323[[#This Row],[Date]],"DDD")</f>
        <v>Wed</v>
      </c>
    </row>
    <row r="624" spans="1:17" x14ac:dyDescent="0.25">
      <c r="A624" s="20">
        <v>45714</v>
      </c>
      <c r="B624" s="21">
        <v>0.70902777777777781</v>
      </c>
      <c r="C624" s="21" t="s">
        <v>10</v>
      </c>
      <c r="D624" s="18">
        <v>5</v>
      </c>
      <c r="E624" s="18">
        <v>9</v>
      </c>
      <c r="F624" s="22" t="s">
        <v>600</v>
      </c>
      <c r="G624" s="22" t="s">
        <v>24</v>
      </c>
      <c r="H624" s="23"/>
      <c r="I624" s="23" t="s">
        <v>455</v>
      </c>
      <c r="J624" s="18" t="s">
        <v>63</v>
      </c>
      <c r="K624" s="19">
        <v>100</v>
      </c>
      <c r="L624" s="18" t="str">
        <f>IF(Table1323[[#This Row],[Fin]]&lt;&gt;"1st","",Table1323[[#This Row],[Div]]*Table1323[[#This Row],[Lev Bet]])</f>
        <v/>
      </c>
      <c r="M624" s="18">
        <f>IF(Table1323[[#This Row],[Lev Ret]]="",Table1323[[#This Row],[Lev Bet]]*-1,L624-K624)</f>
        <v>-100</v>
      </c>
      <c r="N624" s="24">
        <v>110</v>
      </c>
      <c r="O624" s="24" t="str">
        <f>IF(Table1323[[#This Row],[Fin]]&lt;&gt;"1st","",Table1323[[#This Row],[Div]]*Table1323[[#This Row],[Nat Bet]])</f>
        <v/>
      </c>
      <c r="P624" s="24">
        <f>IF(Table1323[[#This Row],[Lev Ret]]="",Table1323[[#This Row],[Nat Bet]]*-1,O624-N624)</f>
        <v>-110</v>
      </c>
      <c r="Q624" s="18" t="str">
        <f>TEXT(Table1323[[#This Row],[Date]],"DDD")</f>
        <v>Wed</v>
      </c>
    </row>
    <row r="625" spans="1:17" x14ac:dyDescent="0.25">
      <c r="A625" s="20">
        <v>45714</v>
      </c>
      <c r="B625" s="21">
        <v>0.71875</v>
      </c>
      <c r="C625" s="21" t="s">
        <v>12</v>
      </c>
      <c r="D625" s="18">
        <v>6</v>
      </c>
      <c r="E625" s="18">
        <v>6</v>
      </c>
      <c r="F625" s="22" t="s">
        <v>601</v>
      </c>
      <c r="G625" s="22"/>
      <c r="H625" s="23"/>
      <c r="I625" s="23" t="s">
        <v>455</v>
      </c>
      <c r="J625" s="18" t="s">
        <v>65</v>
      </c>
      <c r="K625" s="19">
        <v>100</v>
      </c>
      <c r="L625" s="18" t="str">
        <f>IF(Table1323[[#This Row],[Fin]]&lt;&gt;"1st","",Table1323[[#This Row],[Div]]*Table1323[[#This Row],[Lev Bet]])</f>
        <v/>
      </c>
      <c r="M625" s="18">
        <f>IF(Table1323[[#This Row],[Lev Ret]]="",Table1323[[#This Row],[Lev Bet]]*-1,L625-K625)</f>
        <v>-100</v>
      </c>
      <c r="N625" s="24">
        <v>130</v>
      </c>
      <c r="O625" s="24" t="str">
        <f>IF(Table1323[[#This Row],[Fin]]&lt;&gt;"1st","",Table1323[[#This Row],[Div]]*Table1323[[#This Row],[Nat Bet]])</f>
        <v/>
      </c>
      <c r="P625" s="24">
        <f>IF(Table1323[[#This Row],[Lev Ret]]="",Table1323[[#This Row],[Nat Bet]]*-1,O625-N625)</f>
        <v>-130</v>
      </c>
      <c r="Q625" s="18" t="str">
        <f>TEXT(Table1323[[#This Row],[Date]],"DDD")</f>
        <v>Wed</v>
      </c>
    </row>
    <row r="626" spans="1:17" x14ac:dyDescent="0.25">
      <c r="A626" s="20">
        <v>45714</v>
      </c>
      <c r="B626" s="21">
        <v>0.75972222222222219</v>
      </c>
      <c r="C626" s="21" t="s">
        <v>10</v>
      </c>
      <c r="D626" s="18">
        <v>7</v>
      </c>
      <c r="E626" s="18">
        <v>1</v>
      </c>
      <c r="F626" s="22" t="s">
        <v>521</v>
      </c>
      <c r="G626" s="22" t="s">
        <v>22</v>
      </c>
      <c r="H626" s="23">
        <v>3.1</v>
      </c>
      <c r="I626" s="23" t="s">
        <v>455</v>
      </c>
      <c r="J626" s="18" t="s">
        <v>63</v>
      </c>
      <c r="K626" s="19">
        <v>100</v>
      </c>
      <c r="L626" s="18">
        <f>IF(Table1323[[#This Row],[Fin]]&lt;&gt;"1st","",Table1323[[#This Row],[Div]]*Table1323[[#This Row],[Lev Bet]])</f>
        <v>310</v>
      </c>
      <c r="M626" s="18">
        <f>IF(Table1323[[#This Row],[Lev Ret]]="",Table1323[[#This Row],[Lev Bet]]*-1,L626-K626)</f>
        <v>210</v>
      </c>
      <c r="N626" s="24">
        <v>110</v>
      </c>
      <c r="O626" s="24">
        <f>IF(Table1323[[#This Row],[Fin]]&lt;&gt;"1st","",Table1323[[#This Row],[Div]]*Table1323[[#This Row],[Nat Bet]])</f>
        <v>341</v>
      </c>
      <c r="P626" s="24">
        <f>IF(Table1323[[#This Row],[Lev Ret]]="",Table1323[[#This Row],[Nat Bet]]*-1,O626-N626)</f>
        <v>231</v>
      </c>
      <c r="Q626" s="18" t="str">
        <f>TEXT(Table1323[[#This Row],[Date]],"DDD")</f>
        <v>Wed</v>
      </c>
    </row>
    <row r="627" spans="1:17" x14ac:dyDescent="0.25">
      <c r="A627" s="20">
        <v>45717</v>
      </c>
      <c r="B627" s="21">
        <v>0.53125</v>
      </c>
      <c r="C627" s="21" t="s">
        <v>11</v>
      </c>
      <c r="D627" s="18">
        <v>2</v>
      </c>
      <c r="E627" s="18">
        <v>2</v>
      </c>
      <c r="F627" s="22" t="s">
        <v>591</v>
      </c>
      <c r="G627" s="22" t="s">
        <v>22</v>
      </c>
      <c r="H627" s="23">
        <v>1.9</v>
      </c>
      <c r="I627" s="23" t="s">
        <v>624</v>
      </c>
      <c r="J627" s="18" t="s">
        <v>64</v>
      </c>
      <c r="K627" s="19">
        <v>100</v>
      </c>
      <c r="L627" s="18">
        <f>IF(Table1323[[#This Row],[Fin]]&lt;&gt;"1st","",Table1323[[#This Row],[Div]]*Table1323[[#This Row],[Lev Bet]])</f>
        <v>190</v>
      </c>
      <c r="M627" s="18">
        <f>IF(Table1323[[#This Row],[Lev Ret]]="",Table1323[[#This Row],[Lev Bet]]*-1,L627-K627)</f>
        <v>90</v>
      </c>
      <c r="N627" s="24">
        <v>200</v>
      </c>
      <c r="O627" s="24">
        <f>IF(Table1323[[#This Row],[Fin]]&lt;&gt;"1st","",Table1323[[#This Row],[Div]]*Table1323[[#This Row],[Nat Bet]])</f>
        <v>380</v>
      </c>
      <c r="P627" s="24">
        <f>IF(Table1323[[#This Row],[Lev Ret]]="",Table1323[[#This Row],[Nat Bet]]*-1,O627-N627)</f>
        <v>180</v>
      </c>
      <c r="Q627" s="18" t="str">
        <f>TEXT(Table1323[[#This Row],[Date]],"DDD")</f>
        <v>Sat</v>
      </c>
    </row>
    <row r="628" spans="1:17" x14ac:dyDescent="0.25">
      <c r="A628" s="20">
        <v>45717</v>
      </c>
      <c r="B628" s="21">
        <v>0.55555555555555558</v>
      </c>
      <c r="C628" s="21" t="s">
        <v>11</v>
      </c>
      <c r="D628" s="18">
        <v>3</v>
      </c>
      <c r="E628" s="18">
        <v>2</v>
      </c>
      <c r="F628" s="22" t="s">
        <v>602</v>
      </c>
      <c r="G628" s="22" t="s">
        <v>22</v>
      </c>
      <c r="H628" s="23">
        <v>4.7</v>
      </c>
      <c r="I628" s="23" t="s">
        <v>624</v>
      </c>
      <c r="J628" s="18" t="s">
        <v>64</v>
      </c>
      <c r="K628" s="19">
        <v>100</v>
      </c>
      <c r="L628" s="18">
        <f>IF(Table1323[[#This Row],[Fin]]&lt;&gt;"1st","",Table1323[[#This Row],[Div]]*Table1323[[#This Row],[Lev Bet]])</f>
        <v>470</v>
      </c>
      <c r="M628" s="18">
        <f>IF(Table1323[[#This Row],[Lev Ret]]="",Table1323[[#This Row],[Lev Bet]]*-1,L628-K628)</f>
        <v>370</v>
      </c>
      <c r="N628" s="24">
        <v>200</v>
      </c>
      <c r="O628" s="24">
        <f>IF(Table1323[[#This Row],[Fin]]&lt;&gt;"1st","",Table1323[[#This Row],[Div]]*Table1323[[#This Row],[Nat Bet]])</f>
        <v>940</v>
      </c>
      <c r="P628" s="24">
        <f>IF(Table1323[[#This Row],[Lev Ret]]="",Table1323[[#This Row],[Nat Bet]]*-1,O628-N628)</f>
        <v>740</v>
      </c>
      <c r="Q628" s="18" t="str">
        <f>TEXT(Table1323[[#This Row],[Date]],"DDD")</f>
        <v>Sat</v>
      </c>
    </row>
    <row r="629" spans="1:17" x14ac:dyDescent="0.25">
      <c r="A629" s="20">
        <v>45717</v>
      </c>
      <c r="B629" s="21">
        <v>0.56944444444444442</v>
      </c>
      <c r="C629" s="21" t="s">
        <v>14</v>
      </c>
      <c r="D629" s="18">
        <v>3</v>
      </c>
      <c r="E629" s="18">
        <v>6</v>
      </c>
      <c r="F629" s="22" t="s">
        <v>603</v>
      </c>
      <c r="G629" s="22" t="s">
        <v>22</v>
      </c>
      <c r="H629" s="23">
        <v>2.6</v>
      </c>
      <c r="I629" s="23" t="s">
        <v>624</v>
      </c>
      <c r="J629" s="18" t="s">
        <v>65</v>
      </c>
      <c r="K629" s="19">
        <v>100</v>
      </c>
      <c r="L629" s="18">
        <f>IF(Table1323[[#This Row],[Fin]]&lt;&gt;"1st","",Table1323[[#This Row],[Div]]*Table1323[[#This Row],[Lev Bet]])</f>
        <v>260</v>
      </c>
      <c r="M629" s="18">
        <f>IF(Table1323[[#This Row],[Lev Ret]]="",Table1323[[#This Row],[Lev Bet]]*-1,L629-K629)</f>
        <v>160</v>
      </c>
      <c r="N629" s="24">
        <v>150</v>
      </c>
      <c r="O629" s="24">
        <f>IF(Table1323[[#This Row],[Fin]]&lt;&gt;"1st","",Table1323[[#This Row],[Div]]*Table1323[[#This Row],[Nat Bet]])</f>
        <v>390</v>
      </c>
      <c r="P629" s="24">
        <f>IF(Table1323[[#This Row],[Lev Ret]]="",Table1323[[#This Row],[Nat Bet]]*-1,O629-N629)</f>
        <v>240</v>
      </c>
      <c r="Q629" s="18" t="str">
        <f>TEXT(Table1323[[#This Row],[Date]],"DDD")</f>
        <v>Sat</v>
      </c>
    </row>
    <row r="630" spans="1:17" x14ac:dyDescent="0.25">
      <c r="A630" s="20">
        <v>45717</v>
      </c>
      <c r="B630" s="21">
        <v>0.60416666666666663</v>
      </c>
      <c r="C630" s="21" t="s">
        <v>11</v>
      </c>
      <c r="D630" s="18">
        <v>5</v>
      </c>
      <c r="E630" s="18">
        <v>7</v>
      </c>
      <c r="F630" s="22" t="s">
        <v>604</v>
      </c>
      <c r="G630" s="22" t="s">
        <v>22</v>
      </c>
      <c r="H630" s="23">
        <v>3.6</v>
      </c>
      <c r="I630" s="23" t="s">
        <v>624</v>
      </c>
      <c r="J630" s="18" t="s">
        <v>64</v>
      </c>
      <c r="K630" s="19">
        <v>100</v>
      </c>
      <c r="L630" s="18">
        <f>IF(Table1323[[#This Row],[Fin]]&lt;&gt;"1st","",Table1323[[#This Row],[Div]]*Table1323[[#This Row],[Lev Bet]])</f>
        <v>360</v>
      </c>
      <c r="M630" s="18">
        <f>IF(Table1323[[#This Row],[Lev Ret]]="",Table1323[[#This Row],[Lev Bet]]*-1,L630-K630)</f>
        <v>260</v>
      </c>
      <c r="N630" s="24">
        <v>130</v>
      </c>
      <c r="O630" s="24">
        <f>IF(Table1323[[#This Row],[Fin]]&lt;&gt;"1st","",Table1323[[#This Row],[Div]]*Table1323[[#This Row],[Nat Bet]])</f>
        <v>468</v>
      </c>
      <c r="P630" s="24">
        <f>IF(Table1323[[#This Row],[Lev Ret]]="",Table1323[[#This Row],[Nat Bet]]*-1,O630-N630)</f>
        <v>338</v>
      </c>
      <c r="Q630" s="18" t="str">
        <f>TEXT(Table1323[[#This Row],[Date]],"DDD")</f>
        <v>Sat</v>
      </c>
    </row>
    <row r="631" spans="1:17" x14ac:dyDescent="0.25">
      <c r="A631" s="20">
        <v>45717</v>
      </c>
      <c r="B631" s="21">
        <v>0.64236111111111116</v>
      </c>
      <c r="C631" s="21" t="s">
        <v>14</v>
      </c>
      <c r="D631" s="18">
        <v>6</v>
      </c>
      <c r="E631" s="18">
        <v>1</v>
      </c>
      <c r="F631" s="22" t="s">
        <v>605</v>
      </c>
      <c r="G631" s="22" t="s">
        <v>22</v>
      </c>
      <c r="H631" s="23">
        <v>2.0499999999999998</v>
      </c>
      <c r="I631" s="23" t="s">
        <v>624</v>
      </c>
      <c r="J631" s="18" t="s">
        <v>65</v>
      </c>
      <c r="K631" s="19">
        <v>100</v>
      </c>
      <c r="L631" s="18">
        <f>IF(Table1323[[#This Row],[Fin]]&lt;&gt;"1st","",Table1323[[#This Row],[Div]]*Table1323[[#This Row],[Lev Bet]])</f>
        <v>204.99999999999997</v>
      </c>
      <c r="M631" s="18">
        <f>IF(Table1323[[#This Row],[Lev Ret]]="",Table1323[[#This Row],[Lev Bet]]*-1,L631-K631)</f>
        <v>104.99999999999997</v>
      </c>
      <c r="N631" s="24">
        <v>150</v>
      </c>
      <c r="O631" s="24">
        <f>IF(Table1323[[#This Row],[Fin]]&lt;&gt;"1st","",Table1323[[#This Row],[Div]]*Table1323[[#This Row],[Nat Bet]])</f>
        <v>307.5</v>
      </c>
      <c r="P631" s="24">
        <f>IF(Table1323[[#This Row],[Lev Ret]]="",Table1323[[#This Row],[Nat Bet]]*-1,O631-N631)</f>
        <v>157.5</v>
      </c>
      <c r="Q631" s="18" t="str">
        <f>TEXT(Table1323[[#This Row],[Date]],"DDD")</f>
        <v>Sat</v>
      </c>
    </row>
    <row r="632" spans="1:17" x14ac:dyDescent="0.25">
      <c r="A632" s="20">
        <v>45717</v>
      </c>
      <c r="B632" s="21">
        <v>0.64722222222222225</v>
      </c>
      <c r="C632" s="21" t="s">
        <v>13</v>
      </c>
      <c r="D632" s="18">
        <v>5</v>
      </c>
      <c r="E632" s="18">
        <v>2</v>
      </c>
      <c r="F632" s="22" t="s">
        <v>606</v>
      </c>
      <c r="G632" s="22" t="s">
        <v>24</v>
      </c>
      <c r="H632" s="23"/>
      <c r="I632" s="23" t="s">
        <v>624</v>
      </c>
      <c r="J632" s="18" t="s">
        <v>63</v>
      </c>
      <c r="K632" s="19">
        <v>100</v>
      </c>
      <c r="L632" s="18" t="str">
        <f>IF(Table1323[[#This Row],[Fin]]&lt;&gt;"1st","",Table1323[[#This Row],[Div]]*Table1323[[#This Row],[Lev Bet]])</f>
        <v/>
      </c>
      <c r="M632" s="18">
        <f>IF(Table1323[[#This Row],[Lev Ret]]="",Table1323[[#This Row],[Lev Bet]]*-1,L632-K632)</f>
        <v>-100</v>
      </c>
      <c r="N632" s="24">
        <v>100</v>
      </c>
      <c r="O632" s="24" t="str">
        <f>IF(Table1323[[#This Row],[Fin]]&lt;&gt;"1st","",Table1323[[#This Row],[Div]]*Table1323[[#This Row],[Nat Bet]])</f>
        <v/>
      </c>
      <c r="P632" s="24">
        <f>IF(Table1323[[#This Row],[Lev Ret]]="",Table1323[[#This Row],[Nat Bet]]*-1,O632-N632)</f>
        <v>-100</v>
      </c>
      <c r="Q632" s="18" t="str">
        <f>TEXT(Table1323[[#This Row],[Date]],"DDD")</f>
        <v>Sat</v>
      </c>
    </row>
    <row r="633" spans="1:17" x14ac:dyDescent="0.25">
      <c r="A633" s="20">
        <v>45717</v>
      </c>
      <c r="B633" s="21">
        <v>0.65277777777777779</v>
      </c>
      <c r="C633" s="21" t="s">
        <v>11</v>
      </c>
      <c r="D633" s="18">
        <v>7</v>
      </c>
      <c r="E633" s="18">
        <v>10</v>
      </c>
      <c r="F633" s="22" t="s">
        <v>607</v>
      </c>
      <c r="G633" s="22"/>
      <c r="H633" s="23"/>
      <c r="I633" s="23" t="s">
        <v>624</v>
      </c>
      <c r="J633" s="18" t="s">
        <v>64</v>
      </c>
      <c r="K633" s="19">
        <v>100</v>
      </c>
      <c r="L633" s="18" t="str">
        <f>IF(Table1323[[#This Row],[Fin]]&lt;&gt;"1st","",Table1323[[#This Row],[Div]]*Table1323[[#This Row],[Lev Bet]])</f>
        <v/>
      </c>
      <c r="M633" s="18">
        <f>IF(Table1323[[#This Row],[Lev Ret]]="",Table1323[[#This Row],[Lev Bet]]*-1,L633-K633)</f>
        <v>-100</v>
      </c>
      <c r="N633" s="24">
        <v>200</v>
      </c>
      <c r="O633" s="24" t="str">
        <f>IF(Table1323[[#This Row],[Fin]]&lt;&gt;"1st","",Table1323[[#This Row],[Div]]*Table1323[[#This Row],[Nat Bet]])</f>
        <v/>
      </c>
      <c r="P633" s="24">
        <f>IF(Table1323[[#This Row],[Lev Ret]]="",Table1323[[#This Row],[Nat Bet]]*-1,O633-N633)</f>
        <v>-200</v>
      </c>
      <c r="Q633" s="18" t="str">
        <f>TEXT(Table1323[[#This Row],[Date]],"DDD")</f>
        <v>Sat</v>
      </c>
    </row>
    <row r="634" spans="1:17" x14ac:dyDescent="0.25">
      <c r="A634" s="20">
        <v>45717</v>
      </c>
      <c r="B634" s="21">
        <v>0.66666666666666663</v>
      </c>
      <c r="C634" s="21" t="s">
        <v>14</v>
      </c>
      <c r="D634" s="18">
        <v>7</v>
      </c>
      <c r="E634" s="18">
        <v>1</v>
      </c>
      <c r="F634" s="22" t="s">
        <v>608</v>
      </c>
      <c r="G634" s="22" t="s">
        <v>22</v>
      </c>
      <c r="H634" s="23">
        <v>1.35</v>
      </c>
      <c r="I634" s="23" t="s">
        <v>624</v>
      </c>
      <c r="J634" s="18" t="s">
        <v>65</v>
      </c>
      <c r="K634" s="19">
        <v>100</v>
      </c>
      <c r="L634" s="18">
        <f>IF(Table1323[[#This Row],[Fin]]&lt;&gt;"1st","",Table1323[[#This Row],[Div]]*Table1323[[#This Row],[Lev Bet]])</f>
        <v>135</v>
      </c>
      <c r="M634" s="18">
        <f>IF(Table1323[[#This Row],[Lev Ret]]="",Table1323[[#This Row],[Lev Bet]]*-1,L634-K634)</f>
        <v>35</v>
      </c>
      <c r="N634" s="24">
        <v>150</v>
      </c>
      <c r="O634" s="24">
        <f>IF(Table1323[[#This Row],[Fin]]&lt;&gt;"1st","",Table1323[[#This Row],[Div]]*Table1323[[#This Row],[Nat Bet]])</f>
        <v>202.5</v>
      </c>
      <c r="P634" s="24">
        <f>IF(Table1323[[#This Row],[Lev Ret]]="",Table1323[[#This Row],[Nat Bet]]*-1,O634-N634)</f>
        <v>52.5</v>
      </c>
      <c r="Q634" s="18" t="str">
        <f>TEXT(Table1323[[#This Row],[Date]],"DDD")</f>
        <v>Sat</v>
      </c>
    </row>
    <row r="635" spans="1:17" x14ac:dyDescent="0.25">
      <c r="A635" s="20">
        <v>45717</v>
      </c>
      <c r="B635" s="21">
        <v>0.67152777777777772</v>
      </c>
      <c r="C635" s="21" t="s">
        <v>13</v>
      </c>
      <c r="D635" s="18">
        <v>6</v>
      </c>
      <c r="E635" s="18">
        <v>6</v>
      </c>
      <c r="F635" s="22" t="s">
        <v>609</v>
      </c>
      <c r="G635" s="22" t="s">
        <v>22</v>
      </c>
      <c r="H635" s="23">
        <v>3.1</v>
      </c>
      <c r="I635" s="23" t="s">
        <v>624</v>
      </c>
      <c r="J635" s="18" t="s">
        <v>63</v>
      </c>
      <c r="K635" s="19">
        <v>100</v>
      </c>
      <c r="L635" s="18">
        <f>IF(Table1323[[#This Row],[Fin]]&lt;&gt;"1st","",Table1323[[#This Row],[Div]]*Table1323[[#This Row],[Lev Bet]])</f>
        <v>310</v>
      </c>
      <c r="M635" s="18">
        <f>IF(Table1323[[#This Row],[Lev Ret]]="",Table1323[[#This Row],[Lev Bet]]*-1,L635-K635)</f>
        <v>210</v>
      </c>
      <c r="N635" s="24">
        <v>100</v>
      </c>
      <c r="O635" s="24">
        <f>IF(Table1323[[#This Row],[Fin]]&lt;&gt;"1st","",Table1323[[#This Row],[Div]]*Table1323[[#This Row],[Nat Bet]])</f>
        <v>310</v>
      </c>
      <c r="P635" s="24">
        <f>IF(Table1323[[#This Row],[Lev Ret]]="",Table1323[[#This Row],[Nat Bet]]*-1,O635-N635)</f>
        <v>210</v>
      </c>
      <c r="Q635" s="18" t="str">
        <f>TEXT(Table1323[[#This Row],[Date]],"DDD")</f>
        <v>Sat</v>
      </c>
    </row>
    <row r="636" spans="1:17" x14ac:dyDescent="0.25">
      <c r="A636" s="20">
        <v>45717</v>
      </c>
      <c r="B636" s="21">
        <v>0.67708333333333337</v>
      </c>
      <c r="C636" s="21" t="s">
        <v>11</v>
      </c>
      <c r="D636" s="18">
        <v>8</v>
      </c>
      <c r="E636" s="18">
        <v>12</v>
      </c>
      <c r="F636" s="22" t="s">
        <v>610</v>
      </c>
      <c r="G636" s="22"/>
      <c r="H636" s="23"/>
      <c r="I636" s="23" t="s">
        <v>624</v>
      </c>
      <c r="J636" s="18" t="s">
        <v>64</v>
      </c>
      <c r="K636" s="19">
        <v>100</v>
      </c>
      <c r="L636" s="18" t="str">
        <f>IF(Table1323[[#This Row],[Fin]]&lt;&gt;"1st","",Table1323[[#This Row],[Div]]*Table1323[[#This Row],[Lev Bet]])</f>
        <v/>
      </c>
      <c r="M636" s="18">
        <f>IF(Table1323[[#This Row],[Lev Ret]]="",Table1323[[#This Row],[Lev Bet]]*-1,L636-K636)</f>
        <v>-100</v>
      </c>
      <c r="N636" s="24">
        <v>130</v>
      </c>
      <c r="O636" s="24" t="str">
        <f>IF(Table1323[[#This Row],[Fin]]&lt;&gt;"1st","",Table1323[[#This Row],[Div]]*Table1323[[#This Row],[Nat Bet]])</f>
        <v/>
      </c>
      <c r="P636" s="24">
        <f>IF(Table1323[[#This Row],[Lev Ret]]="",Table1323[[#This Row],[Nat Bet]]*-1,O636-N636)</f>
        <v>-130</v>
      </c>
      <c r="Q636" s="18" t="str">
        <f>TEXT(Table1323[[#This Row],[Date]],"DDD")</f>
        <v>Sat</v>
      </c>
    </row>
    <row r="637" spans="1:17" x14ac:dyDescent="0.25">
      <c r="A637" s="20">
        <v>45717</v>
      </c>
      <c r="B637" s="21">
        <v>0.69652777777777775</v>
      </c>
      <c r="C637" s="21" t="s">
        <v>13</v>
      </c>
      <c r="D637" s="18">
        <v>7</v>
      </c>
      <c r="E637" s="18">
        <v>2</v>
      </c>
      <c r="F637" s="22" t="s">
        <v>611</v>
      </c>
      <c r="G637" s="22" t="s">
        <v>23</v>
      </c>
      <c r="H637" s="23"/>
      <c r="I637" s="23" t="s">
        <v>624</v>
      </c>
      <c r="J637" s="18" t="s">
        <v>63</v>
      </c>
      <c r="K637" s="19">
        <v>100</v>
      </c>
      <c r="L637" s="18" t="str">
        <f>IF(Table1323[[#This Row],[Fin]]&lt;&gt;"1st","",Table1323[[#This Row],[Div]]*Table1323[[#This Row],[Lev Bet]])</f>
        <v/>
      </c>
      <c r="M637" s="18">
        <f>IF(Table1323[[#This Row],[Lev Ret]]="",Table1323[[#This Row],[Lev Bet]]*-1,L637-K637)</f>
        <v>-100</v>
      </c>
      <c r="N637" s="24">
        <v>100</v>
      </c>
      <c r="O637" s="24" t="str">
        <f>IF(Table1323[[#This Row],[Fin]]&lt;&gt;"1st","",Table1323[[#This Row],[Div]]*Table1323[[#This Row],[Nat Bet]])</f>
        <v/>
      </c>
      <c r="P637" s="24">
        <f>IF(Table1323[[#This Row],[Lev Ret]]="",Table1323[[#This Row],[Nat Bet]]*-1,O637-N637)</f>
        <v>-100</v>
      </c>
      <c r="Q637" s="18" t="str">
        <f>TEXT(Table1323[[#This Row],[Date]],"DDD")</f>
        <v>Sat</v>
      </c>
    </row>
    <row r="638" spans="1:17" x14ac:dyDescent="0.25">
      <c r="A638" s="20">
        <v>45717</v>
      </c>
      <c r="B638" s="21">
        <v>0.72430555555555554</v>
      </c>
      <c r="C638" s="21" t="s">
        <v>13</v>
      </c>
      <c r="D638" s="18">
        <v>8</v>
      </c>
      <c r="E638" s="18">
        <v>3</v>
      </c>
      <c r="F638" s="22" t="s">
        <v>612</v>
      </c>
      <c r="G638" s="22" t="s">
        <v>22</v>
      </c>
      <c r="H638" s="23">
        <v>4.2</v>
      </c>
      <c r="I638" s="23" t="s">
        <v>624</v>
      </c>
      <c r="J638" s="18" t="s">
        <v>63</v>
      </c>
      <c r="K638" s="19">
        <v>100</v>
      </c>
      <c r="L638" s="18">
        <f>IF(Table1323[[#This Row],[Fin]]&lt;&gt;"1st","",Table1323[[#This Row],[Div]]*Table1323[[#This Row],[Lev Bet]])</f>
        <v>420</v>
      </c>
      <c r="M638" s="18">
        <f>IF(Table1323[[#This Row],[Lev Ret]]="",Table1323[[#This Row],[Lev Bet]]*-1,L638-K638)</f>
        <v>320</v>
      </c>
      <c r="N638" s="24">
        <v>100</v>
      </c>
      <c r="O638" s="24">
        <f>IF(Table1323[[#This Row],[Fin]]&lt;&gt;"1st","",Table1323[[#This Row],[Div]]*Table1323[[#This Row],[Nat Bet]])</f>
        <v>420</v>
      </c>
      <c r="P638" s="24">
        <f>IF(Table1323[[#This Row],[Lev Ret]]="",Table1323[[#This Row],[Nat Bet]]*-1,O638-N638)</f>
        <v>320</v>
      </c>
      <c r="Q638" s="18" t="str">
        <f>TEXT(Table1323[[#This Row],[Date]],"DDD")</f>
        <v>Sat</v>
      </c>
    </row>
    <row r="639" spans="1:17" x14ac:dyDescent="0.25">
      <c r="A639" s="20">
        <v>45717</v>
      </c>
      <c r="B639" s="21">
        <v>0.73263888888888884</v>
      </c>
      <c r="C639" s="21" t="s">
        <v>11</v>
      </c>
      <c r="D639" s="18">
        <v>10</v>
      </c>
      <c r="E639" s="18">
        <v>15</v>
      </c>
      <c r="F639" s="22" t="s">
        <v>613</v>
      </c>
      <c r="G639" s="22"/>
      <c r="H639" s="23"/>
      <c r="I639" s="23" t="s">
        <v>624</v>
      </c>
      <c r="J639" s="18" t="s">
        <v>64</v>
      </c>
      <c r="K639" s="19">
        <v>100</v>
      </c>
      <c r="L639" s="18" t="str">
        <f>IF(Table1323[[#This Row],[Fin]]&lt;&gt;"1st","",Table1323[[#This Row],[Div]]*Table1323[[#This Row],[Lev Bet]])</f>
        <v/>
      </c>
      <c r="M639" s="18">
        <f>IF(Table1323[[#This Row],[Lev Ret]]="",Table1323[[#This Row],[Lev Bet]]*-1,L639-K639)</f>
        <v>-100</v>
      </c>
      <c r="N639" s="24">
        <v>130</v>
      </c>
      <c r="O639" s="24" t="str">
        <f>IF(Table1323[[#This Row],[Fin]]&lt;&gt;"1st","",Table1323[[#This Row],[Div]]*Table1323[[#This Row],[Nat Bet]])</f>
        <v/>
      </c>
      <c r="P639" s="24">
        <f>IF(Table1323[[#This Row],[Lev Ret]]="",Table1323[[#This Row],[Nat Bet]]*-1,O639-N639)</f>
        <v>-130</v>
      </c>
      <c r="Q639" s="18" t="str">
        <f>TEXT(Table1323[[#This Row],[Date]],"DDD")</f>
        <v>Sat</v>
      </c>
    </row>
    <row r="640" spans="1:17" x14ac:dyDescent="0.25">
      <c r="A640" s="20">
        <v>45717</v>
      </c>
      <c r="B640" s="21">
        <v>0.75347222222222221</v>
      </c>
      <c r="C640" s="21" t="s">
        <v>13</v>
      </c>
      <c r="D640" s="18">
        <v>9</v>
      </c>
      <c r="E640" s="18">
        <v>11</v>
      </c>
      <c r="F640" s="22" t="s">
        <v>614</v>
      </c>
      <c r="G640" s="22" t="s">
        <v>22</v>
      </c>
      <c r="H640" s="23">
        <v>2.6</v>
      </c>
      <c r="I640" s="23" t="s">
        <v>624</v>
      </c>
      <c r="J640" s="18" t="s">
        <v>63</v>
      </c>
      <c r="K640" s="19">
        <v>100</v>
      </c>
      <c r="L640" s="18">
        <f>IF(Table1323[[#This Row],[Fin]]&lt;&gt;"1st","",Table1323[[#This Row],[Div]]*Table1323[[#This Row],[Lev Bet]])</f>
        <v>260</v>
      </c>
      <c r="M640" s="18">
        <f>IF(Table1323[[#This Row],[Lev Ret]]="",Table1323[[#This Row],[Lev Bet]]*-1,L640-K640)</f>
        <v>160</v>
      </c>
      <c r="N640" s="24">
        <v>100</v>
      </c>
      <c r="O640" s="24">
        <f>IF(Table1323[[#This Row],[Fin]]&lt;&gt;"1st","",Table1323[[#This Row],[Div]]*Table1323[[#This Row],[Nat Bet]])</f>
        <v>260</v>
      </c>
      <c r="P640" s="24">
        <f>IF(Table1323[[#This Row],[Lev Ret]]="",Table1323[[#This Row],[Nat Bet]]*-1,O640-N640)</f>
        <v>160</v>
      </c>
      <c r="Q640" s="18" t="str">
        <f>TEXT(Table1323[[#This Row],[Date]],"DDD")</f>
        <v>Sat</v>
      </c>
    </row>
    <row r="641" spans="1:17" x14ac:dyDescent="0.25">
      <c r="A641" s="20">
        <v>45717</v>
      </c>
      <c r="B641" s="21">
        <v>0.77777777777777779</v>
      </c>
      <c r="C641" s="21" t="s">
        <v>13</v>
      </c>
      <c r="D641" s="18">
        <v>10</v>
      </c>
      <c r="E641" s="18">
        <v>4</v>
      </c>
      <c r="F641" s="22" t="s">
        <v>615</v>
      </c>
      <c r="G641" s="22"/>
      <c r="H641" s="23"/>
      <c r="I641" s="23" t="s">
        <v>624</v>
      </c>
      <c r="J641" s="18" t="s">
        <v>63</v>
      </c>
      <c r="K641" s="19">
        <v>100</v>
      </c>
      <c r="L641" s="18" t="str">
        <f>IF(Table1323[[#This Row],[Fin]]&lt;&gt;"1st","",Table1323[[#This Row],[Div]]*Table1323[[#This Row],[Lev Bet]])</f>
        <v/>
      </c>
      <c r="M641" s="18">
        <f>IF(Table1323[[#This Row],[Lev Ret]]="",Table1323[[#This Row],[Lev Bet]]*-1,L641-K641)</f>
        <v>-100</v>
      </c>
      <c r="N641" s="24">
        <v>100</v>
      </c>
      <c r="O641" s="24" t="str">
        <f>IF(Table1323[[#This Row],[Fin]]&lt;&gt;"1st","",Table1323[[#This Row],[Div]]*Table1323[[#This Row],[Nat Bet]])</f>
        <v/>
      </c>
      <c r="P641" s="24">
        <f>IF(Table1323[[#This Row],[Lev Ret]]="",Table1323[[#This Row],[Nat Bet]]*-1,O641-N641)</f>
        <v>-100</v>
      </c>
      <c r="Q641" s="18" t="str">
        <f>TEXT(Table1323[[#This Row],[Date]],"DDD")</f>
        <v>Sat</v>
      </c>
    </row>
    <row r="642" spans="1:17" x14ac:dyDescent="0.25">
      <c r="A642" s="20">
        <v>45721</v>
      </c>
      <c r="B642" s="21">
        <v>0.67013888888888884</v>
      </c>
      <c r="C642" s="21" t="s">
        <v>15</v>
      </c>
      <c r="D642" s="18">
        <v>5</v>
      </c>
      <c r="E642" s="18">
        <v>3</v>
      </c>
      <c r="F642" s="22" t="s">
        <v>616</v>
      </c>
      <c r="G642" s="22"/>
      <c r="H642" s="23"/>
      <c r="I642" s="23" t="s">
        <v>624</v>
      </c>
      <c r="J642" s="18" t="s">
        <v>65</v>
      </c>
      <c r="K642" s="19">
        <v>100</v>
      </c>
      <c r="L642" s="18" t="str">
        <f>IF(Table1323[[#This Row],[Fin]]&lt;&gt;"1st","",Table1323[[#This Row],[Div]]*Table1323[[#This Row],[Lev Bet]])</f>
        <v/>
      </c>
      <c r="M642" s="18">
        <f>IF(Table1323[[#This Row],[Lev Ret]]="",Table1323[[#This Row],[Lev Bet]]*-1,L642-K642)</f>
        <v>-100</v>
      </c>
      <c r="N642" s="24">
        <v>140</v>
      </c>
      <c r="O642" s="24" t="str">
        <f>IF(Table1323[[#This Row],[Fin]]&lt;&gt;"1st","",Table1323[[#This Row],[Div]]*Table1323[[#This Row],[Nat Bet]])</f>
        <v/>
      </c>
      <c r="P642" s="24">
        <f>IF(Table1323[[#This Row],[Lev Ret]]="",Table1323[[#This Row],[Nat Bet]]*-1,O642-N642)</f>
        <v>-140</v>
      </c>
      <c r="Q642" s="18" t="str">
        <f>TEXT(Table1323[[#This Row],[Date]],"DDD")</f>
        <v>Wed</v>
      </c>
    </row>
    <row r="643" spans="1:17" x14ac:dyDescent="0.25">
      <c r="A643" s="20">
        <v>45721</v>
      </c>
      <c r="B643" s="21">
        <v>0.74305555555555558</v>
      </c>
      <c r="C643" s="21" t="s">
        <v>15</v>
      </c>
      <c r="D643" s="18">
        <v>8</v>
      </c>
      <c r="E643" s="18">
        <v>6</v>
      </c>
      <c r="F643" s="22" t="s">
        <v>617</v>
      </c>
      <c r="G643" s="22" t="s">
        <v>24</v>
      </c>
      <c r="H643" s="23"/>
      <c r="I643" s="23" t="s">
        <v>624</v>
      </c>
      <c r="J643" s="18" t="s">
        <v>65</v>
      </c>
      <c r="K643" s="19">
        <v>100</v>
      </c>
      <c r="L643" s="18" t="str">
        <f>IF(Table1323[[#This Row],[Fin]]&lt;&gt;"1st","",Table1323[[#This Row],[Div]]*Table1323[[#This Row],[Lev Bet]])</f>
        <v/>
      </c>
      <c r="M643" s="18">
        <f>IF(Table1323[[#This Row],[Lev Ret]]="",Table1323[[#This Row],[Lev Bet]]*-1,L643-K643)</f>
        <v>-100</v>
      </c>
      <c r="N643" s="24">
        <v>140</v>
      </c>
      <c r="O643" s="24" t="str">
        <f>IF(Table1323[[#This Row],[Fin]]&lt;&gt;"1st","",Table1323[[#This Row],[Div]]*Table1323[[#This Row],[Nat Bet]])</f>
        <v/>
      </c>
      <c r="P643" s="24">
        <f>IF(Table1323[[#This Row],[Lev Ret]]="",Table1323[[#This Row],[Nat Bet]]*-1,O643-N643)</f>
        <v>-140</v>
      </c>
      <c r="Q643" s="18" t="str">
        <f>TEXT(Table1323[[#This Row],[Date]],"DDD")</f>
        <v>Wed</v>
      </c>
    </row>
    <row r="644" spans="1:17" x14ac:dyDescent="0.25">
      <c r="A644" s="20">
        <v>45724</v>
      </c>
      <c r="B644" s="21">
        <v>0.50347222222222221</v>
      </c>
      <c r="C644" s="21" t="s">
        <v>11</v>
      </c>
      <c r="D644" s="18">
        <v>1</v>
      </c>
      <c r="E644" s="18">
        <v>3</v>
      </c>
      <c r="F644" s="22" t="s">
        <v>618</v>
      </c>
      <c r="G644" s="22"/>
      <c r="H644" s="23"/>
      <c r="I644" s="23" t="s">
        <v>624</v>
      </c>
      <c r="J644" s="18" t="s">
        <v>64</v>
      </c>
      <c r="K644" s="19">
        <v>100</v>
      </c>
      <c r="L644" s="18" t="str">
        <f>IF(Table1323[[#This Row],[Fin]]&lt;&gt;"1st","",Table1323[[#This Row],[Div]]*Table1323[[#This Row],[Lev Bet]])</f>
        <v/>
      </c>
      <c r="M644" s="18">
        <f>IF(Table1323[[#This Row],[Lev Ret]]="",Table1323[[#This Row],[Lev Bet]]*-1,L644-K644)</f>
        <v>-100</v>
      </c>
      <c r="N644" s="24">
        <v>200</v>
      </c>
      <c r="O644" s="24" t="str">
        <f>IF(Table1323[[#This Row],[Fin]]&lt;&gt;"1st","",Table1323[[#This Row],[Div]]*Table1323[[#This Row],[Nat Bet]])</f>
        <v/>
      </c>
      <c r="P644" s="24">
        <f>IF(Table1323[[#This Row],[Lev Ret]]="",Table1323[[#This Row],[Nat Bet]]*-1,O644-N644)</f>
        <v>-200</v>
      </c>
      <c r="Q644" s="18" t="str">
        <f>TEXT(Table1323[[#This Row],[Date]],"DDD")</f>
        <v>Sat</v>
      </c>
    </row>
    <row r="645" spans="1:17" x14ac:dyDescent="0.25">
      <c r="A645" s="20">
        <v>45724</v>
      </c>
      <c r="B645" s="21">
        <v>0.53819444444444442</v>
      </c>
      <c r="C645" s="21" t="s">
        <v>14</v>
      </c>
      <c r="D645" s="18">
        <v>2</v>
      </c>
      <c r="E645" s="18">
        <v>7</v>
      </c>
      <c r="F645" s="22" t="s">
        <v>619</v>
      </c>
      <c r="G645" s="22"/>
      <c r="H645" s="23"/>
      <c r="I645" s="23" t="s">
        <v>624</v>
      </c>
      <c r="J645" s="18" t="s">
        <v>65</v>
      </c>
      <c r="K645" s="19">
        <v>100</v>
      </c>
      <c r="L645" s="18" t="str">
        <f>IF(Table1323[[#This Row],[Fin]]&lt;&gt;"1st","",Table1323[[#This Row],[Div]]*Table1323[[#This Row],[Lev Bet]])</f>
        <v/>
      </c>
      <c r="M645" s="18">
        <f>IF(Table1323[[#This Row],[Lev Ret]]="",Table1323[[#This Row],[Lev Bet]]*-1,L645-K645)</f>
        <v>-100</v>
      </c>
      <c r="N645" s="24">
        <v>130</v>
      </c>
      <c r="O645" s="24" t="str">
        <f>IF(Table1323[[#This Row],[Fin]]&lt;&gt;"1st","",Table1323[[#This Row],[Div]]*Table1323[[#This Row],[Nat Bet]])</f>
        <v/>
      </c>
      <c r="P645" s="24">
        <f>IF(Table1323[[#This Row],[Lev Ret]]="",Table1323[[#This Row],[Nat Bet]]*-1,O645-N645)</f>
        <v>-130</v>
      </c>
      <c r="Q645" s="18" t="str">
        <f>TEXT(Table1323[[#This Row],[Date]],"DDD")</f>
        <v>Sat</v>
      </c>
    </row>
    <row r="646" spans="1:17" x14ac:dyDescent="0.25">
      <c r="A646" s="20">
        <v>45724</v>
      </c>
      <c r="B646" s="21">
        <v>0.54861111111111116</v>
      </c>
      <c r="C646" s="21" t="s">
        <v>11</v>
      </c>
      <c r="D646" s="18">
        <v>3</v>
      </c>
      <c r="E646" s="18">
        <v>13</v>
      </c>
      <c r="F646" s="22" t="s">
        <v>620</v>
      </c>
      <c r="G646" s="22" t="s">
        <v>22</v>
      </c>
      <c r="H646" s="23">
        <v>4</v>
      </c>
      <c r="I646" s="23" t="s">
        <v>624</v>
      </c>
      <c r="J646" s="18" t="s">
        <v>64</v>
      </c>
      <c r="K646" s="19">
        <v>100</v>
      </c>
      <c r="L646" s="18">
        <f>IF(Table1323[[#This Row],[Fin]]&lt;&gt;"1st","",Table1323[[#This Row],[Div]]*Table1323[[#This Row],[Lev Bet]])</f>
        <v>400</v>
      </c>
      <c r="M646" s="18">
        <f>IF(Table1323[[#This Row],[Lev Ret]]="",Table1323[[#This Row],[Lev Bet]]*-1,L646-K646)</f>
        <v>300</v>
      </c>
      <c r="N646" s="24">
        <v>130</v>
      </c>
      <c r="O646" s="24">
        <f>IF(Table1323[[#This Row],[Fin]]&lt;&gt;"1st","",Table1323[[#This Row],[Div]]*Table1323[[#This Row],[Nat Bet]])</f>
        <v>520</v>
      </c>
      <c r="P646" s="24">
        <f>IF(Table1323[[#This Row],[Lev Ret]]="",Table1323[[#This Row],[Nat Bet]]*-1,O646-N646)</f>
        <v>390</v>
      </c>
      <c r="Q646" s="18" t="str">
        <f>TEXT(Table1323[[#This Row],[Date]],"DDD")</f>
        <v>Sat</v>
      </c>
    </row>
    <row r="647" spans="1:17" x14ac:dyDescent="0.25">
      <c r="A647" s="20">
        <v>45724</v>
      </c>
      <c r="B647" s="21">
        <v>0.62152777777777779</v>
      </c>
      <c r="C647" s="21" t="s">
        <v>11</v>
      </c>
      <c r="D647" s="18">
        <v>6</v>
      </c>
      <c r="E647" s="18">
        <v>10</v>
      </c>
      <c r="F647" s="22" t="s">
        <v>208</v>
      </c>
      <c r="G647" s="22"/>
      <c r="H647" s="23"/>
      <c r="I647" s="23" t="s">
        <v>624</v>
      </c>
      <c r="J647" s="18" t="s">
        <v>64</v>
      </c>
      <c r="K647" s="19">
        <v>100</v>
      </c>
      <c r="L647" s="18" t="str">
        <f>IF(Table1323[[#This Row],[Fin]]&lt;&gt;"1st","",Table1323[[#This Row],[Div]]*Table1323[[#This Row],[Lev Bet]])</f>
        <v/>
      </c>
      <c r="M647" s="18">
        <f>IF(Table1323[[#This Row],[Lev Ret]]="",Table1323[[#This Row],[Lev Bet]]*-1,L647-K647)</f>
        <v>-100</v>
      </c>
      <c r="N647" s="24">
        <v>200</v>
      </c>
      <c r="O647" s="24" t="str">
        <f>IF(Table1323[[#This Row],[Fin]]&lt;&gt;"1st","",Table1323[[#This Row],[Div]]*Table1323[[#This Row],[Nat Bet]])</f>
        <v/>
      </c>
      <c r="P647" s="24">
        <f>IF(Table1323[[#This Row],[Lev Ret]]="",Table1323[[#This Row],[Nat Bet]]*-1,O647-N647)</f>
        <v>-200</v>
      </c>
      <c r="Q647" s="18" t="str">
        <f>TEXT(Table1323[[#This Row],[Date]],"DDD")</f>
        <v>Sat</v>
      </c>
    </row>
    <row r="648" spans="1:17" x14ac:dyDescent="0.25">
      <c r="A648" s="20">
        <v>45724</v>
      </c>
      <c r="B648" s="21">
        <v>0.70138888888888884</v>
      </c>
      <c r="C648" s="21" t="s">
        <v>11</v>
      </c>
      <c r="D648" s="18">
        <v>9</v>
      </c>
      <c r="E648" s="18">
        <v>12</v>
      </c>
      <c r="F648" s="22" t="s">
        <v>621</v>
      </c>
      <c r="G648" s="22" t="s">
        <v>24</v>
      </c>
      <c r="H648" s="23"/>
      <c r="I648" s="23" t="s">
        <v>624</v>
      </c>
      <c r="J648" s="18" t="s">
        <v>64</v>
      </c>
      <c r="K648" s="19">
        <v>100</v>
      </c>
      <c r="L648" s="18" t="str">
        <f>IF(Table1323[[#This Row],[Fin]]&lt;&gt;"1st","",Table1323[[#This Row],[Div]]*Table1323[[#This Row],[Lev Bet]])</f>
        <v/>
      </c>
      <c r="M648" s="18">
        <f>IF(Table1323[[#This Row],[Lev Ret]]="",Table1323[[#This Row],[Lev Bet]]*-1,L648-K648)</f>
        <v>-100</v>
      </c>
      <c r="N648" s="24">
        <v>130</v>
      </c>
      <c r="O648" s="24" t="str">
        <f>IF(Table1323[[#This Row],[Fin]]&lt;&gt;"1st","",Table1323[[#This Row],[Div]]*Table1323[[#This Row],[Nat Bet]])</f>
        <v/>
      </c>
      <c r="P648" s="24">
        <f>IF(Table1323[[#This Row],[Lev Ret]]="",Table1323[[#This Row],[Nat Bet]]*-1,O648-N648)</f>
        <v>-130</v>
      </c>
      <c r="Q648" s="18" t="str">
        <f>TEXT(Table1323[[#This Row],[Date]],"DDD")</f>
        <v>Sat</v>
      </c>
    </row>
    <row r="649" spans="1:17" x14ac:dyDescent="0.25">
      <c r="A649" s="20">
        <v>45724</v>
      </c>
      <c r="B649" s="21">
        <v>0.72916666666666663</v>
      </c>
      <c r="C649" s="21" t="s">
        <v>11</v>
      </c>
      <c r="D649" s="18">
        <v>10</v>
      </c>
      <c r="E649" s="18">
        <v>7</v>
      </c>
      <c r="F649" s="22" t="s">
        <v>622</v>
      </c>
      <c r="G649" s="22"/>
      <c r="H649" s="23"/>
      <c r="I649" s="23" t="s">
        <v>624</v>
      </c>
      <c r="J649" s="18" t="s">
        <v>64</v>
      </c>
      <c r="K649" s="19">
        <v>100</v>
      </c>
      <c r="L649" s="18" t="str">
        <f>IF(Table1323[[#This Row],[Fin]]&lt;&gt;"1st","",Table1323[[#This Row],[Div]]*Table1323[[#This Row],[Lev Bet]])</f>
        <v/>
      </c>
      <c r="M649" s="18">
        <f>IF(Table1323[[#This Row],[Lev Ret]]="",Table1323[[#This Row],[Lev Bet]]*-1,L649-K649)</f>
        <v>-100</v>
      </c>
      <c r="N649" s="24">
        <v>130</v>
      </c>
      <c r="O649" s="24" t="str">
        <f>IF(Table1323[[#This Row],[Fin]]&lt;&gt;"1st","",Table1323[[#This Row],[Div]]*Table1323[[#This Row],[Nat Bet]])</f>
        <v/>
      </c>
      <c r="P649" s="24">
        <f>IF(Table1323[[#This Row],[Lev Ret]]="",Table1323[[#This Row],[Nat Bet]]*-1,O649-N649)</f>
        <v>-130</v>
      </c>
      <c r="Q649" s="18" t="str">
        <f>TEXT(Table1323[[#This Row],[Date]],"DDD")</f>
        <v>Sat</v>
      </c>
    </row>
    <row r="650" spans="1:17" x14ac:dyDescent="0.25">
      <c r="A650" s="20">
        <v>45724</v>
      </c>
      <c r="B650" s="21">
        <v>0.74305555555555558</v>
      </c>
      <c r="C650" s="21" t="s">
        <v>14</v>
      </c>
      <c r="D650" s="18">
        <v>10</v>
      </c>
      <c r="E650" s="18">
        <v>10</v>
      </c>
      <c r="F650" s="22" t="s">
        <v>623</v>
      </c>
      <c r="G650" s="22"/>
      <c r="H650" s="23"/>
      <c r="I650" s="23" t="s">
        <v>624</v>
      </c>
      <c r="J650" s="18" t="s">
        <v>65</v>
      </c>
      <c r="K650" s="19">
        <v>100</v>
      </c>
      <c r="L650" s="18" t="str">
        <f>IF(Table1323[[#This Row],[Fin]]&lt;&gt;"1st","",Table1323[[#This Row],[Div]]*Table1323[[#This Row],[Lev Bet]])</f>
        <v/>
      </c>
      <c r="M650" s="18">
        <f>IF(Table1323[[#This Row],[Lev Ret]]="",Table1323[[#This Row],[Lev Bet]]*-1,L650-K650)</f>
        <v>-100</v>
      </c>
      <c r="N650" s="24">
        <v>130</v>
      </c>
      <c r="O650" s="24" t="str">
        <f>IF(Table1323[[#This Row],[Fin]]&lt;&gt;"1st","",Table1323[[#This Row],[Div]]*Table1323[[#This Row],[Nat Bet]])</f>
        <v/>
      </c>
      <c r="P650" s="24">
        <f>IF(Table1323[[#This Row],[Lev Ret]]="",Table1323[[#This Row],[Nat Bet]]*-1,O650-N650)</f>
        <v>-130</v>
      </c>
      <c r="Q650" s="18" t="str">
        <f>TEXT(Table1323[[#This Row],[Date]],"DDD")</f>
        <v>Sat</v>
      </c>
    </row>
    <row r="651" spans="1:17" x14ac:dyDescent="0.25">
      <c r="A651" s="20">
        <v>45731</v>
      </c>
      <c r="B651" s="21">
        <v>0.51041666666666663</v>
      </c>
      <c r="C651" s="21" t="s">
        <v>69</v>
      </c>
      <c r="D651" s="18">
        <v>1</v>
      </c>
      <c r="E651" s="18">
        <v>2</v>
      </c>
      <c r="F651" s="22" t="s">
        <v>625</v>
      </c>
      <c r="G651" s="22"/>
      <c r="H651" s="23"/>
      <c r="I651" s="23" t="s">
        <v>624</v>
      </c>
      <c r="J651" s="18" t="s">
        <v>64</v>
      </c>
      <c r="K651" s="19">
        <v>100</v>
      </c>
      <c r="L651" s="18" t="str">
        <f>IF(Table1323[[#This Row],[Fin]]&lt;&gt;"1st","",Table1323[[#This Row],[Div]]*Table1323[[#This Row],[Lev Bet]])</f>
        <v/>
      </c>
      <c r="M651" s="18">
        <f>IF(Table1323[[#This Row],[Lev Ret]]="",Table1323[[#This Row],[Lev Bet]]*-1,L651-K651)</f>
        <v>-100</v>
      </c>
      <c r="N651" s="24">
        <v>150</v>
      </c>
      <c r="O651" s="24" t="str">
        <f>IF(Table1323[[#This Row],[Fin]]&lt;&gt;"1st","",Table1323[[#This Row],[Div]]*Table1323[[#This Row],[Nat Bet]])</f>
        <v/>
      </c>
      <c r="P651" s="24">
        <f>IF(Table1323[[#This Row],[Lev Ret]]="",Table1323[[#This Row],[Nat Bet]]*-1,O651-N651)</f>
        <v>-150</v>
      </c>
      <c r="Q651" s="18" t="str">
        <f>TEXT(Table1323[[#This Row],[Date]],"DDD")</f>
        <v>Sat</v>
      </c>
    </row>
    <row r="652" spans="1:17" x14ac:dyDescent="0.25">
      <c r="A652" s="20">
        <v>45731</v>
      </c>
      <c r="B652" s="21">
        <v>0.52638888888888891</v>
      </c>
      <c r="C652" s="21" t="s">
        <v>13</v>
      </c>
      <c r="D652" s="18">
        <v>3</v>
      </c>
      <c r="E652" s="18">
        <v>10</v>
      </c>
      <c r="F652" s="22" t="s">
        <v>626</v>
      </c>
      <c r="G652" s="22"/>
      <c r="H652" s="23"/>
      <c r="I652" s="23" t="s">
        <v>624</v>
      </c>
      <c r="J652" s="18" t="s">
        <v>63</v>
      </c>
      <c r="K652" s="19">
        <v>100</v>
      </c>
      <c r="L652" s="18" t="str">
        <f>IF(Table1323[[#This Row],[Fin]]&lt;&gt;"1st","",Table1323[[#This Row],[Div]]*Table1323[[#This Row],[Lev Bet]])</f>
        <v/>
      </c>
      <c r="M652" s="18">
        <f>IF(Table1323[[#This Row],[Lev Ret]]="",Table1323[[#This Row],[Lev Bet]]*-1,L652-K652)</f>
        <v>-100</v>
      </c>
      <c r="N652" s="24">
        <v>100</v>
      </c>
      <c r="O652" s="24" t="str">
        <f>IF(Table1323[[#This Row],[Fin]]&lt;&gt;"1st","",Table1323[[#This Row],[Div]]*Table1323[[#This Row],[Nat Bet]])</f>
        <v/>
      </c>
      <c r="P652" s="24">
        <f>IF(Table1323[[#This Row],[Lev Ret]]="",Table1323[[#This Row],[Nat Bet]]*-1,O652-N652)</f>
        <v>-100</v>
      </c>
      <c r="Q652" s="18" t="str">
        <f>TEXT(Table1323[[#This Row],[Date]],"DDD")</f>
        <v>Sat</v>
      </c>
    </row>
    <row r="653" spans="1:17" x14ac:dyDescent="0.25">
      <c r="A653" s="20">
        <v>45731</v>
      </c>
      <c r="B653" s="21">
        <v>0.53125</v>
      </c>
      <c r="C653" s="21" t="s">
        <v>69</v>
      </c>
      <c r="D653" s="18">
        <v>2</v>
      </c>
      <c r="E653" s="18">
        <v>5</v>
      </c>
      <c r="F653" s="22" t="s">
        <v>627</v>
      </c>
      <c r="G653" s="22" t="s">
        <v>22</v>
      </c>
      <c r="H653" s="23">
        <v>6.5</v>
      </c>
      <c r="I653" s="23" t="s">
        <v>624</v>
      </c>
      <c r="J653" s="18" t="s">
        <v>64</v>
      </c>
      <c r="K653" s="19">
        <v>100</v>
      </c>
      <c r="L653" s="18">
        <f>IF(Table1323[[#This Row],[Fin]]&lt;&gt;"1st","",Table1323[[#This Row],[Div]]*Table1323[[#This Row],[Lev Bet]])</f>
        <v>650</v>
      </c>
      <c r="M653" s="18">
        <f>IF(Table1323[[#This Row],[Lev Ret]]="",Table1323[[#This Row],[Lev Bet]]*-1,L653-K653)</f>
        <v>550</v>
      </c>
      <c r="N653" s="24">
        <v>130</v>
      </c>
      <c r="O653" s="24">
        <f>IF(Table1323[[#This Row],[Fin]]&lt;&gt;"1st","",Table1323[[#This Row],[Div]]*Table1323[[#This Row],[Nat Bet]])</f>
        <v>845</v>
      </c>
      <c r="P653" s="24">
        <f>IF(Table1323[[#This Row],[Lev Ret]]="",Table1323[[#This Row],[Nat Bet]]*-1,O653-N653)</f>
        <v>715</v>
      </c>
      <c r="Q653" s="18" t="str">
        <f>TEXT(Table1323[[#This Row],[Date]],"DDD")</f>
        <v>Sat</v>
      </c>
    </row>
    <row r="654" spans="1:17" x14ac:dyDescent="0.25">
      <c r="A654" s="20">
        <v>45731</v>
      </c>
      <c r="B654" s="21">
        <v>0.55069444444444449</v>
      </c>
      <c r="C654" s="21" t="s">
        <v>13</v>
      </c>
      <c r="D654" s="18">
        <v>4</v>
      </c>
      <c r="E654" s="18">
        <v>1</v>
      </c>
      <c r="F654" s="22" t="s">
        <v>628</v>
      </c>
      <c r="G654" s="22" t="s">
        <v>22</v>
      </c>
      <c r="H654" s="23">
        <v>5</v>
      </c>
      <c r="I654" s="23" t="s">
        <v>624</v>
      </c>
      <c r="J654" s="18" t="s">
        <v>63</v>
      </c>
      <c r="K654" s="19">
        <v>100</v>
      </c>
      <c r="L654" s="18">
        <f>IF(Table1323[[#This Row],[Fin]]&lt;&gt;"1st","",Table1323[[#This Row],[Div]]*Table1323[[#This Row],[Lev Bet]])</f>
        <v>500</v>
      </c>
      <c r="M654" s="18">
        <f>IF(Table1323[[#This Row],[Lev Ret]]="",Table1323[[#This Row],[Lev Bet]]*-1,L654-K654)</f>
        <v>400</v>
      </c>
      <c r="N654" s="24">
        <v>100</v>
      </c>
      <c r="O654" s="24">
        <f>IF(Table1323[[#This Row],[Fin]]&lt;&gt;"1st","",Table1323[[#This Row],[Div]]*Table1323[[#This Row],[Nat Bet]])</f>
        <v>500</v>
      </c>
      <c r="P654" s="24">
        <f>IF(Table1323[[#This Row],[Lev Ret]]="",Table1323[[#This Row],[Nat Bet]]*-1,O654-N654)</f>
        <v>400</v>
      </c>
      <c r="Q654" s="18" t="str">
        <f>TEXT(Table1323[[#This Row],[Date]],"DDD")</f>
        <v>Sat</v>
      </c>
    </row>
    <row r="655" spans="1:17" x14ac:dyDescent="0.25">
      <c r="A655" s="20">
        <v>45731</v>
      </c>
      <c r="B655" s="21">
        <v>0.57499999999999996</v>
      </c>
      <c r="C655" s="21" t="s">
        <v>13</v>
      </c>
      <c r="D655" s="18">
        <v>5</v>
      </c>
      <c r="E655" s="18">
        <v>13</v>
      </c>
      <c r="F655" s="22" t="s">
        <v>629</v>
      </c>
      <c r="G655" s="22"/>
      <c r="H655" s="23"/>
      <c r="I655" s="23" t="s">
        <v>624</v>
      </c>
      <c r="J655" s="18" t="s">
        <v>63</v>
      </c>
      <c r="K655" s="19">
        <v>100</v>
      </c>
      <c r="L655" s="18" t="str">
        <f>IF(Table1323[[#This Row],[Fin]]&lt;&gt;"1st","",Table1323[[#This Row],[Div]]*Table1323[[#This Row],[Lev Bet]])</f>
        <v/>
      </c>
      <c r="M655" s="18">
        <f>IF(Table1323[[#This Row],[Lev Ret]]="",Table1323[[#This Row],[Lev Bet]]*-1,L655-K655)</f>
        <v>-100</v>
      </c>
      <c r="N655" s="24">
        <v>100</v>
      </c>
      <c r="O655" s="24" t="str">
        <f>IF(Table1323[[#This Row],[Fin]]&lt;&gt;"1st","",Table1323[[#This Row],[Div]]*Table1323[[#This Row],[Nat Bet]])</f>
        <v/>
      </c>
      <c r="P655" s="24">
        <f>IF(Table1323[[#This Row],[Lev Ret]]="",Table1323[[#This Row],[Nat Bet]]*-1,O655-N655)</f>
        <v>-100</v>
      </c>
      <c r="Q655" s="18" t="str">
        <f>TEXT(Table1323[[#This Row],[Date]],"DDD")</f>
        <v>Sat</v>
      </c>
    </row>
    <row r="656" spans="1:17" x14ac:dyDescent="0.25">
      <c r="A656" s="20">
        <v>45731</v>
      </c>
      <c r="B656" s="21">
        <v>0.59930555555555554</v>
      </c>
      <c r="C656" s="21" t="s">
        <v>13</v>
      </c>
      <c r="D656" s="18">
        <v>6</v>
      </c>
      <c r="E656" s="18">
        <v>5</v>
      </c>
      <c r="F656" s="22" t="s">
        <v>612</v>
      </c>
      <c r="G656" s="22"/>
      <c r="H656" s="23"/>
      <c r="I656" s="23" t="s">
        <v>624</v>
      </c>
      <c r="J656" s="18" t="s">
        <v>63</v>
      </c>
      <c r="K656" s="19">
        <v>100</v>
      </c>
      <c r="L656" s="18" t="str">
        <f>IF(Table1323[[#This Row],[Fin]]&lt;&gt;"1st","",Table1323[[#This Row],[Div]]*Table1323[[#This Row],[Lev Bet]])</f>
        <v/>
      </c>
      <c r="M656" s="18">
        <f>IF(Table1323[[#This Row],[Lev Ret]]="",Table1323[[#This Row],[Lev Bet]]*-1,L656-K656)</f>
        <v>-100</v>
      </c>
      <c r="N656" s="24">
        <v>100</v>
      </c>
      <c r="O656" s="24" t="str">
        <f>IF(Table1323[[#This Row],[Fin]]&lt;&gt;"1st","",Table1323[[#This Row],[Div]]*Table1323[[#This Row],[Nat Bet]])</f>
        <v/>
      </c>
      <c r="P656" s="24">
        <f>IF(Table1323[[#This Row],[Lev Ret]]="",Table1323[[#This Row],[Nat Bet]]*-1,O656-N656)</f>
        <v>-100</v>
      </c>
      <c r="Q656" s="18" t="str">
        <f>TEXT(Table1323[[#This Row],[Date]],"DDD")</f>
        <v>Sat</v>
      </c>
    </row>
    <row r="657" spans="1:17" x14ac:dyDescent="0.25">
      <c r="A657" s="20">
        <v>45731</v>
      </c>
      <c r="B657" s="21">
        <v>0.60416666666666663</v>
      </c>
      <c r="C657" s="21" t="s">
        <v>69</v>
      </c>
      <c r="D657" s="18">
        <v>5</v>
      </c>
      <c r="E657" s="18">
        <v>8</v>
      </c>
      <c r="F657" s="22" t="s">
        <v>630</v>
      </c>
      <c r="G657" s="22" t="s">
        <v>22</v>
      </c>
      <c r="H657" s="23">
        <v>6.5</v>
      </c>
      <c r="I657" s="23" t="s">
        <v>624</v>
      </c>
      <c r="J657" s="18" t="s">
        <v>64</v>
      </c>
      <c r="K657" s="19">
        <v>100</v>
      </c>
      <c r="L657" s="18">
        <f>IF(Table1323[[#This Row],[Fin]]&lt;&gt;"1st","",Table1323[[#This Row],[Div]]*Table1323[[#This Row],[Lev Bet]])</f>
        <v>650</v>
      </c>
      <c r="M657" s="18">
        <f>IF(Table1323[[#This Row],[Lev Ret]]="",Table1323[[#This Row],[Lev Bet]]*-1,L657-K657)</f>
        <v>550</v>
      </c>
      <c r="N657" s="24">
        <v>130</v>
      </c>
      <c r="O657" s="24">
        <f>IF(Table1323[[#This Row],[Fin]]&lt;&gt;"1st","",Table1323[[#This Row],[Div]]*Table1323[[#This Row],[Nat Bet]])</f>
        <v>845</v>
      </c>
      <c r="P657" s="24">
        <f>IF(Table1323[[#This Row],[Lev Ret]]="",Table1323[[#This Row],[Nat Bet]]*-1,O657-N657)</f>
        <v>715</v>
      </c>
      <c r="Q657" s="18" t="str">
        <f>TEXT(Table1323[[#This Row],[Date]],"DDD")</f>
        <v>Sat</v>
      </c>
    </row>
    <row r="658" spans="1:17" x14ac:dyDescent="0.25">
      <c r="A658" s="20">
        <v>45731</v>
      </c>
      <c r="B658" s="21">
        <v>0.61805555555555558</v>
      </c>
      <c r="C658" s="21" t="s">
        <v>12</v>
      </c>
      <c r="D658" s="18">
        <v>5</v>
      </c>
      <c r="E658" s="18">
        <v>1</v>
      </c>
      <c r="F658" s="22" t="s">
        <v>631</v>
      </c>
      <c r="G658" s="22" t="s">
        <v>23</v>
      </c>
      <c r="H658" s="23"/>
      <c r="I658" s="23" t="s">
        <v>624</v>
      </c>
      <c r="J658" s="18" t="s">
        <v>65</v>
      </c>
      <c r="K658" s="19">
        <v>100</v>
      </c>
      <c r="L658" s="18" t="str">
        <f>IF(Table1323[[#This Row],[Fin]]&lt;&gt;"1st","",Table1323[[#This Row],[Div]]*Table1323[[#This Row],[Lev Bet]])</f>
        <v/>
      </c>
      <c r="M658" s="18">
        <f>IF(Table1323[[#This Row],[Lev Ret]]="",Table1323[[#This Row],[Lev Bet]]*-1,L658-K658)</f>
        <v>-100</v>
      </c>
      <c r="N658" s="24">
        <v>130</v>
      </c>
      <c r="O658" s="24" t="str">
        <f>IF(Table1323[[#This Row],[Fin]]&lt;&gt;"1st","",Table1323[[#This Row],[Div]]*Table1323[[#This Row],[Nat Bet]])</f>
        <v/>
      </c>
      <c r="P658" s="24">
        <f>IF(Table1323[[#This Row],[Lev Ret]]="",Table1323[[#This Row],[Nat Bet]]*-1,O658-N658)</f>
        <v>-130</v>
      </c>
      <c r="Q658" s="18" t="str">
        <f>TEXT(Table1323[[#This Row],[Date]],"DDD")</f>
        <v>Sat</v>
      </c>
    </row>
    <row r="659" spans="1:17" x14ac:dyDescent="0.25">
      <c r="A659" s="20">
        <v>45731</v>
      </c>
      <c r="B659" s="21">
        <v>0.62847222222222221</v>
      </c>
      <c r="C659" s="21" t="s">
        <v>69</v>
      </c>
      <c r="D659" s="18">
        <v>6</v>
      </c>
      <c r="E659" s="18">
        <v>4</v>
      </c>
      <c r="F659" s="22" t="s">
        <v>541</v>
      </c>
      <c r="G659" s="22"/>
      <c r="H659" s="23"/>
      <c r="I659" s="23" t="s">
        <v>624</v>
      </c>
      <c r="J659" s="18" t="s">
        <v>64</v>
      </c>
      <c r="K659" s="19">
        <v>100</v>
      </c>
      <c r="L659" s="18" t="str">
        <f>IF(Table1323[[#This Row],[Fin]]&lt;&gt;"1st","",Table1323[[#This Row],[Div]]*Table1323[[#This Row],[Lev Bet]])</f>
        <v/>
      </c>
      <c r="M659" s="18">
        <f>IF(Table1323[[#This Row],[Lev Ret]]="",Table1323[[#This Row],[Lev Bet]]*-1,L659-K659)</f>
        <v>-100</v>
      </c>
      <c r="N659" s="24">
        <v>150</v>
      </c>
      <c r="O659" s="24" t="str">
        <f>IF(Table1323[[#This Row],[Fin]]&lt;&gt;"1st","",Table1323[[#This Row],[Div]]*Table1323[[#This Row],[Nat Bet]])</f>
        <v/>
      </c>
      <c r="P659" s="24">
        <f>IF(Table1323[[#This Row],[Lev Ret]]="",Table1323[[#This Row],[Nat Bet]]*-1,O659-N659)</f>
        <v>-150</v>
      </c>
      <c r="Q659" s="18" t="str">
        <f>TEXT(Table1323[[#This Row],[Date]],"DDD")</f>
        <v>Sat</v>
      </c>
    </row>
    <row r="660" spans="1:17" x14ac:dyDescent="0.25">
      <c r="A660" s="20">
        <v>45731</v>
      </c>
      <c r="B660" s="21">
        <v>0.65277777777777779</v>
      </c>
      <c r="C660" s="21" t="s">
        <v>69</v>
      </c>
      <c r="D660" s="18">
        <v>7</v>
      </c>
      <c r="E660" s="18">
        <v>4</v>
      </c>
      <c r="F660" s="22" t="s">
        <v>632</v>
      </c>
      <c r="G660" s="22" t="s">
        <v>22</v>
      </c>
      <c r="H660" s="23">
        <v>4.2</v>
      </c>
      <c r="I660" s="23" t="s">
        <v>624</v>
      </c>
      <c r="J660" s="18" t="s">
        <v>64</v>
      </c>
      <c r="K660" s="19">
        <v>100</v>
      </c>
      <c r="L660" s="18">
        <f>IF(Table1323[[#This Row],[Fin]]&lt;&gt;"1st","",Table1323[[#This Row],[Div]]*Table1323[[#This Row],[Lev Bet]])</f>
        <v>420</v>
      </c>
      <c r="M660" s="18">
        <f>IF(Table1323[[#This Row],[Lev Ret]]="",Table1323[[#This Row],[Lev Bet]]*-1,L660-K660)</f>
        <v>320</v>
      </c>
      <c r="N660" s="24">
        <v>130</v>
      </c>
      <c r="O660" s="24">
        <f>IF(Table1323[[#This Row],[Fin]]&lt;&gt;"1st","",Table1323[[#This Row],[Div]]*Table1323[[#This Row],[Nat Bet]])</f>
        <v>546</v>
      </c>
      <c r="P660" s="24">
        <f>IF(Table1323[[#This Row],[Lev Ret]]="",Table1323[[#This Row],[Nat Bet]]*-1,O660-N660)</f>
        <v>416</v>
      </c>
      <c r="Q660" s="18" t="str">
        <f>TEXT(Table1323[[#This Row],[Date]],"DDD")</f>
        <v>Sat</v>
      </c>
    </row>
    <row r="661" spans="1:17" x14ac:dyDescent="0.25">
      <c r="A661" s="20">
        <v>45731</v>
      </c>
      <c r="B661" s="21">
        <v>0.66666666666666663</v>
      </c>
      <c r="C661" s="21" t="s">
        <v>12</v>
      </c>
      <c r="D661" s="18">
        <v>7</v>
      </c>
      <c r="E661" s="18">
        <v>6</v>
      </c>
      <c r="F661" s="22" t="s">
        <v>633</v>
      </c>
      <c r="G661" s="22" t="s">
        <v>24</v>
      </c>
      <c r="H661" s="23"/>
      <c r="I661" s="23" t="s">
        <v>624</v>
      </c>
      <c r="J661" s="18" t="s">
        <v>65</v>
      </c>
      <c r="K661" s="19">
        <v>100</v>
      </c>
      <c r="L661" s="18" t="str">
        <f>IF(Table1323[[#This Row],[Fin]]&lt;&gt;"1st","",Table1323[[#This Row],[Div]]*Table1323[[#This Row],[Lev Bet]])</f>
        <v/>
      </c>
      <c r="M661" s="18">
        <f>IF(Table1323[[#This Row],[Lev Ret]]="",Table1323[[#This Row],[Lev Bet]]*-1,L661-K661)</f>
        <v>-100</v>
      </c>
      <c r="N661" s="24">
        <v>130</v>
      </c>
      <c r="O661" s="24" t="str">
        <f>IF(Table1323[[#This Row],[Fin]]&lt;&gt;"1st","",Table1323[[#This Row],[Div]]*Table1323[[#This Row],[Nat Bet]])</f>
        <v/>
      </c>
      <c r="P661" s="24">
        <f>IF(Table1323[[#This Row],[Lev Ret]]="",Table1323[[#This Row],[Nat Bet]]*-1,O661-N661)</f>
        <v>-130</v>
      </c>
      <c r="Q661" s="18" t="str">
        <f>TEXT(Table1323[[#This Row],[Date]],"DDD")</f>
        <v>Sat</v>
      </c>
    </row>
    <row r="662" spans="1:17" x14ac:dyDescent="0.25">
      <c r="A662" s="20">
        <v>45731</v>
      </c>
      <c r="B662" s="21">
        <v>0.70486111111111116</v>
      </c>
      <c r="C662" s="21" t="s">
        <v>69</v>
      </c>
      <c r="D662" s="18">
        <v>9</v>
      </c>
      <c r="E662" s="18">
        <v>4</v>
      </c>
      <c r="F662" s="22" t="s">
        <v>537</v>
      </c>
      <c r="G662" s="22" t="s">
        <v>22</v>
      </c>
      <c r="H662" s="23">
        <v>3.5</v>
      </c>
      <c r="I662" s="23" t="s">
        <v>624</v>
      </c>
      <c r="J662" s="18" t="s">
        <v>64</v>
      </c>
      <c r="K662" s="19">
        <v>100</v>
      </c>
      <c r="L662" s="18">
        <f>IF(Table1323[[#This Row],[Fin]]&lt;&gt;"1st","",Table1323[[#This Row],[Div]]*Table1323[[#This Row],[Lev Bet]])</f>
        <v>350</v>
      </c>
      <c r="M662" s="18">
        <f>IF(Table1323[[#This Row],[Lev Ret]]="",Table1323[[#This Row],[Lev Bet]]*-1,L662-K662)</f>
        <v>250</v>
      </c>
      <c r="N662" s="24">
        <v>150</v>
      </c>
      <c r="O662" s="24">
        <f>IF(Table1323[[#This Row],[Fin]]&lt;&gt;"1st","",Table1323[[#This Row],[Div]]*Table1323[[#This Row],[Nat Bet]])</f>
        <v>525</v>
      </c>
      <c r="P662" s="24">
        <f>IF(Table1323[[#This Row],[Lev Ret]]="",Table1323[[#This Row],[Nat Bet]]*-1,O662-N662)</f>
        <v>375</v>
      </c>
      <c r="Q662" s="18" t="str">
        <f>TEXT(Table1323[[#This Row],[Date]],"DDD")</f>
        <v>Sat</v>
      </c>
    </row>
    <row r="663" spans="1:17" x14ac:dyDescent="0.25">
      <c r="A663" s="20">
        <v>45731</v>
      </c>
      <c r="B663" s="21">
        <v>0.71875</v>
      </c>
      <c r="C663" s="21" t="s">
        <v>12</v>
      </c>
      <c r="D663" s="18">
        <v>9</v>
      </c>
      <c r="E663" s="18">
        <v>11</v>
      </c>
      <c r="F663" s="22" t="s">
        <v>634</v>
      </c>
      <c r="G663" s="22"/>
      <c r="H663" s="23"/>
      <c r="I663" s="23" t="s">
        <v>624</v>
      </c>
      <c r="J663" s="18" t="s">
        <v>65</v>
      </c>
      <c r="K663" s="19">
        <v>100</v>
      </c>
      <c r="L663" s="18" t="str">
        <f>IF(Table1323[[#This Row],[Fin]]&lt;&gt;"1st","",Table1323[[#This Row],[Div]]*Table1323[[#This Row],[Lev Bet]])</f>
        <v/>
      </c>
      <c r="M663" s="18">
        <f>IF(Table1323[[#This Row],[Lev Ret]]="",Table1323[[#This Row],[Lev Bet]]*-1,L663-K663)</f>
        <v>-100</v>
      </c>
      <c r="N663" s="24">
        <v>150</v>
      </c>
      <c r="O663" s="24" t="str">
        <f>IF(Table1323[[#This Row],[Fin]]&lt;&gt;"1st","",Table1323[[#This Row],[Div]]*Table1323[[#This Row],[Nat Bet]])</f>
        <v/>
      </c>
      <c r="P663" s="24">
        <f>IF(Table1323[[#This Row],[Lev Ret]]="",Table1323[[#This Row],[Nat Bet]]*-1,O663-N663)</f>
        <v>-150</v>
      </c>
      <c r="Q663" s="18" t="str">
        <f>TEXT(Table1323[[#This Row],[Date]],"DDD")</f>
        <v>Sat</v>
      </c>
    </row>
    <row r="664" spans="1:17" x14ac:dyDescent="0.25">
      <c r="A664" s="20">
        <v>45731</v>
      </c>
      <c r="B664" s="21">
        <v>0.7270833333333333</v>
      </c>
      <c r="C664" s="21" t="s">
        <v>13</v>
      </c>
      <c r="D664" s="18">
        <v>11</v>
      </c>
      <c r="E664" s="18">
        <v>13</v>
      </c>
      <c r="F664" s="22" t="s">
        <v>635</v>
      </c>
      <c r="G664" s="22" t="s">
        <v>22</v>
      </c>
      <c r="H664" s="23">
        <v>2.9</v>
      </c>
      <c r="I664" s="23" t="s">
        <v>624</v>
      </c>
      <c r="J664" s="18" t="s">
        <v>65</v>
      </c>
      <c r="K664" s="19">
        <v>100</v>
      </c>
      <c r="L664" s="18">
        <f>IF(Table1323[[#This Row],[Fin]]&lt;&gt;"1st","",Table1323[[#This Row],[Div]]*Table1323[[#This Row],[Lev Bet]])</f>
        <v>290</v>
      </c>
      <c r="M664" s="18">
        <f>IF(Table1323[[#This Row],[Lev Ret]]="",Table1323[[#This Row],[Lev Bet]]*-1,L664-K664)</f>
        <v>190</v>
      </c>
      <c r="N664" s="24">
        <v>100</v>
      </c>
      <c r="O664" s="24">
        <f>IF(Table1323[[#This Row],[Fin]]&lt;&gt;"1st","",Table1323[[#This Row],[Div]]*Table1323[[#This Row],[Nat Bet]])</f>
        <v>290</v>
      </c>
      <c r="P664" s="24">
        <f>IF(Table1323[[#This Row],[Lev Ret]]="",Table1323[[#This Row],[Nat Bet]]*-1,O664-N664)</f>
        <v>190</v>
      </c>
      <c r="Q664" s="18" t="str">
        <f>TEXT(Table1323[[#This Row],[Date]],"DDD")</f>
        <v>Sat</v>
      </c>
    </row>
    <row r="665" spans="1:17" x14ac:dyDescent="0.25">
      <c r="A665" s="20">
        <v>45735</v>
      </c>
      <c r="B665" s="21">
        <v>0.70694444444444449</v>
      </c>
      <c r="C665" s="21" t="s">
        <v>10</v>
      </c>
      <c r="D665" s="18">
        <v>6</v>
      </c>
      <c r="E665" s="18">
        <v>3</v>
      </c>
      <c r="F665" s="22" t="s">
        <v>637</v>
      </c>
      <c r="G665" s="22"/>
      <c r="H665" s="23"/>
      <c r="I665" s="23" t="s">
        <v>624</v>
      </c>
      <c r="J665" s="18" t="s">
        <v>64</v>
      </c>
      <c r="K665" s="19">
        <v>100</v>
      </c>
      <c r="L665" s="18" t="str">
        <f>IF(Table1323[[#This Row],[Fin]]&lt;&gt;"1st","",Table1323[[#This Row],[Div]]*Table1323[[#This Row],[Lev Bet]])</f>
        <v/>
      </c>
      <c r="M665" s="18">
        <f>IF(Table1323[[#This Row],[Lev Ret]]="",Table1323[[#This Row],[Lev Bet]]*-1,L665-K665)</f>
        <v>-100</v>
      </c>
      <c r="N665" s="24">
        <v>130</v>
      </c>
      <c r="O665" s="24" t="str">
        <f>IF(Table1323[[#This Row],[Fin]]&lt;&gt;"1st","",Table1323[[#This Row],[Div]]*Table1323[[#This Row],[Nat Bet]])</f>
        <v/>
      </c>
      <c r="P665" s="24">
        <f>IF(Table1323[[#This Row],[Lev Ret]]="",Table1323[[#This Row],[Nat Bet]]*-1,O665-N665)</f>
        <v>-130</v>
      </c>
      <c r="Q665" s="18" t="str">
        <f>TEXT(Table1323[[#This Row],[Date]],"DDD")</f>
        <v>Wed</v>
      </c>
    </row>
    <row r="666" spans="1:17" x14ac:dyDescent="0.25">
      <c r="A666" s="20">
        <v>45735</v>
      </c>
      <c r="B666" s="21">
        <v>0.72569444444444442</v>
      </c>
      <c r="C666" s="21" t="s">
        <v>16</v>
      </c>
      <c r="D666" s="18">
        <v>6</v>
      </c>
      <c r="E666" s="18">
        <v>4</v>
      </c>
      <c r="F666" s="22" t="s">
        <v>638</v>
      </c>
      <c r="G666" s="22" t="s">
        <v>23</v>
      </c>
      <c r="H666" s="23"/>
      <c r="I666" s="23" t="s">
        <v>624</v>
      </c>
      <c r="J666" s="18" t="s">
        <v>65</v>
      </c>
      <c r="K666" s="19">
        <v>100</v>
      </c>
      <c r="L666" s="18" t="str">
        <f>IF(Table1323[[#This Row],[Fin]]&lt;&gt;"1st","",Table1323[[#This Row],[Div]]*Table1323[[#This Row],[Lev Bet]])</f>
        <v/>
      </c>
      <c r="M666" s="18">
        <f>IF(Table1323[[#This Row],[Lev Ret]]="",Table1323[[#This Row],[Lev Bet]]*-1,L666-K666)</f>
        <v>-100</v>
      </c>
      <c r="N666" s="24">
        <v>130</v>
      </c>
      <c r="O666" s="24" t="str">
        <f>IF(Table1323[[#This Row],[Fin]]&lt;&gt;"1st","",Table1323[[#This Row],[Div]]*Table1323[[#This Row],[Nat Bet]])</f>
        <v/>
      </c>
      <c r="P666" s="24">
        <f>IF(Table1323[[#This Row],[Lev Ret]]="",Table1323[[#This Row],[Nat Bet]]*-1,O666-N666)</f>
        <v>-130</v>
      </c>
      <c r="Q666" s="18" t="str">
        <f>TEXT(Table1323[[#This Row],[Date]],"DDD")</f>
        <v>Wed</v>
      </c>
    </row>
    <row r="667" spans="1:17" x14ac:dyDescent="0.25">
      <c r="A667" s="20">
        <v>45735</v>
      </c>
      <c r="B667" s="21">
        <v>0.75</v>
      </c>
      <c r="C667" s="21" t="s">
        <v>16</v>
      </c>
      <c r="D667" s="18">
        <v>7</v>
      </c>
      <c r="E667" s="18">
        <v>4</v>
      </c>
      <c r="F667" s="22" t="s">
        <v>639</v>
      </c>
      <c r="G667" s="22"/>
      <c r="H667" s="23"/>
      <c r="I667" s="23" t="s">
        <v>624</v>
      </c>
      <c r="J667" s="18" t="s">
        <v>65</v>
      </c>
      <c r="K667" s="19">
        <v>100</v>
      </c>
      <c r="L667" s="18" t="str">
        <f>IF(Table1323[[#This Row],[Fin]]&lt;&gt;"1st","",Table1323[[#This Row],[Div]]*Table1323[[#This Row],[Lev Bet]])</f>
        <v/>
      </c>
      <c r="M667" s="18">
        <f>IF(Table1323[[#This Row],[Lev Ret]]="",Table1323[[#This Row],[Lev Bet]]*-1,L667-K667)</f>
        <v>-100</v>
      </c>
      <c r="N667" s="24">
        <v>130</v>
      </c>
      <c r="O667" s="24" t="str">
        <f>IF(Table1323[[#This Row],[Fin]]&lt;&gt;"1st","",Table1323[[#This Row],[Div]]*Table1323[[#This Row],[Nat Bet]])</f>
        <v/>
      </c>
      <c r="P667" s="24">
        <f>IF(Table1323[[#This Row],[Lev Ret]]="",Table1323[[#This Row],[Nat Bet]]*-1,O667-N667)</f>
        <v>-130</v>
      </c>
      <c r="Q667" s="18" t="str">
        <f>TEXT(Table1323[[#This Row],[Date]],"DDD")</f>
        <v>Wed</v>
      </c>
    </row>
    <row r="668" spans="1:17" x14ac:dyDescent="0.25">
      <c r="A668" s="20">
        <v>45735</v>
      </c>
      <c r="B668" s="21">
        <v>0.75694444444444442</v>
      </c>
      <c r="C668" s="21" t="s">
        <v>10</v>
      </c>
      <c r="D668" s="18">
        <v>8</v>
      </c>
      <c r="E668" s="18">
        <v>15</v>
      </c>
      <c r="F668" s="22" t="s">
        <v>640</v>
      </c>
      <c r="G668" s="22" t="s">
        <v>23</v>
      </c>
      <c r="H668" s="23"/>
      <c r="I668" s="23" t="s">
        <v>624</v>
      </c>
      <c r="J668" s="18" t="s">
        <v>64</v>
      </c>
      <c r="K668" s="19">
        <v>100</v>
      </c>
      <c r="L668" s="18" t="str">
        <f>IF(Table1323[[#This Row],[Fin]]&lt;&gt;"1st","",Table1323[[#This Row],[Div]]*Table1323[[#This Row],[Lev Bet]])</f>
        <v/>
      </c>
      <c r="M668" s="18">
        <f>IF(Table1323[[#This Row],[Lev Ret]]="",Table1323[[#This Row],[Lev Bet]]*-1,L668-K668)</f>
        <v>-100</v>
      </c>
      <c r="N668" s="24">
        <v>130</v>
      </c>
      <c r="O668" s="24" t="str">
        <f>IF(Table1323[[#This Row],[Fin]]&lt;&gt;"1st","",Table1323[[#This Row],[Div]]*Table1323[[#This Row],[Nat Bet]])</f>
        <v/>
      </c>
      <c r="P668" s="24">
        <f>IF(Table1323[[#This Row],[Lev Ret]]="",Table1323[[#This Row],[Nat Bet]]*-1,O668-N668)</f>
        <v>-130</v>
      </c>
      <c r="Q668" s="18" t="str">
        <f>TEXT(Table1323[[#This Row],[Date]],"DDD")</f>
        <v>Wed</v>
      </c>
    </row>
    <row r="669" spans="1:17" x14ac:dyDescent="0.25">
      <c r="A669" s="20">
        <v>45738</v>
      </c>
      <c r="B669" s="21">
        <v>0.55069444444444449</v>
      </c>
      <c r="C669" s="21" t="s">
        <v>13</v>
      </c>
      <c r="D669" s="18">
        <v>1</v>
      </c>
      <c r="E669" s="18">
        <v>1</v>
      </c>
      <c r="F669" s="22" t="s">
        <v>521</v>
      </c>
      <c r="G669" s="22"/>
      <c r="H669" s="23"/>
      <c r="I669" s="23" t="s">
        <v>624</v>
      </c>
      <c r="J669" s="18" t="s">
        <v>65</v>
      </c>
      <c r="K669" s="19">
        <v>100</v>
      </c>
      <c r="L669" s="18" t="str">
        <f>IF(Table1323[[#This Row],[Fin]]&lt;&gt;"1st","",Table1323[[#This Row],[Div]]*Table1323[[#This Row],[Lev Bet]])</f>
        <v/>
      </c>
      <c r="M669" s="18">
        <f>IF(Table1323[[#This Row],[Lev Ret]]="",Table1323[[#This Row],[Lev Bet]]*-1,L669-K669)</f>
        <v>-100</v>
      </c>
      <c r="N669" s="24">
        <v>100</v>
      </c>
      <c r="O669" s="24" t="str">
        <f>IF(Table1323[[#This Row],[Fin]]&lt;&gt;"1st","",Table1323[[#This Row],[Div]]*Table1323[[#This Row],[Nat Bet]])</f>
        <v/>
      </c>
      <c r="P669" s="24">
        <f>IF(Table1323[[#This Row],[Lev Ret]]="",Table1323[[#This Row],[Nat Bet]]*-1,O669-N669)</f>
        <v>-100</v>
      </c>
      <c r="Q669" s="18" t="str">
        <f>TEXT(Table1323[[#This Row],[Date]],"DDD")</f>
        <v>Sat</v>
      </c>
    </row>
    <row r="670" spans="1:17" x14ac:dyDescent="0.25">
      <c r="A670" s="20">
        <v>45738</v>
      </c>
      <c r="B670" s="21">
        <v>0.57499999999999996</v>
      </c>
      <c r="C670" s="21" t="s">
        <v>13</v>
      </c>
      <c r="D670" s="18">
        <v>2</v>
      </c>
      <c r="E670" s="18">
        <v>7</v>
      </c>
      <c r="F670" s="22" t="s">
        <v>641</v>
      </c>
      <c r="G670" s="22"/>
      <c r="H670" s="23"/>
      <c r="I670" s="23" t="s">
        <v>624</v>
      </c>
      <c r="J670" s="18" t="s">
        <v>65</v>
      </c>
      <c r="K670" s="19">
        <v>100</v>
      </c>
      <c r="L670" s="18" t="str">
        <f>IF(Table1323[[#This Row],[Fin]]&lt;&gt;"1st","",Table1323[[#This Row],[Div]]*Table1323[[#This Row],[Lev Bet]])</f>
        <v/>
      </c>
      <c r="M670" s="18">
        <f>IF(Table1323[[#This Row],[Lev Ret]]="",Table1323[[#This Row],[Lev Bet]]*-1,L670-K670)</f>
        <v>-100</v>
      </c>
      <c r="N670" s="24">
        <v>100</v>
      </c>
      <c r="O670" s="24" t="str">
        <f>IF(Table1323[[#This Row],[Fin]]&lt;&gt;"1st","",Table1323[[#This Row],[Div]]*Table1323[[#This Row],[Nat Bet]])</f>
        <v/>
      </c>
      <c r="P670" s="24">
        <f>IF(Table1323[[#This Row],[Lev Ret]]="",Table1323[[#This Row],[Nat Bet]]*-1,O670-N670)</f>
        <v>-100</v>
      </c>
      <c r="Q670" s="18" t="str">
        <f>TEXT(Table1323[[#This Row],[Date]],"DDD")</f>
        <v>Sat</v>
      </c>
    </row>
    <row r="671" spans="1:17" x14ac:dyDescent="0.25">
      <c r="A671" s="20">
        <v>45738</v>
      </c>
      <c r="B671" s="21">
        <v>0.59375</v>
      </c>
      <c r="C671" s="21" t="s">
        <v>12</v>
      </c>
      <c r="D671" s="18">
        <v>4</v>
      </c>
      <c r="E671" s="18">
        <v>3</v>
      </c>
      <c r="F671" s="22" t="s">
        <v>642</v>
      </c>
      <c r="G671" s="22" t="s">
        <v>22</v>
      </c>
      <c r="H671" s="23">
        <v>1.95</v>
      </c>
      <c r="I671" s="23" t="s">
        <v>624</v>
      </c>
      <c r="J671" s="18" t="s">
        <v>64</v>
      </c>
      <c r="K671" s="19">
        <v>100</v>
      </c>
      <c r="L671" s="18">
        <f>IF(Table1323[[#This Row],[Fin]]&lt;&gt;"1st","",Table1323[[#This Row],[Div]]*Table1323[[#This Row],[Lev Bet]])</f>
        <v>195</v>
      </c>
      <c r="M671" s="18">
        <f>IF(Table1323[[#This Row],[Lev Ret]]="",Table1323[[#This Row],[Lev Bet]]*-1,L671-K671)</f>
        <v>95</v>
      </c>
      <c r="N671" s="24">
        <v>150</v>
      </c>
      <c r="O671" s="24">
        <f>IF(Table1323[[#This Row],[Fin]]&lt;&gt;"1st","",Table1323[[#This Row],[Div]]*Table1323[[#This Row],[Nat Bet]])</f>
        <v>292.5</v>
      </c>
      <c r="P671" s="24">
        <f>IF(Table1323[[#This Row],[Lev Ret]]="",Table1323[[#This Row],[Nat Bet]]*-1,O671-N671)</f>
        <v>142.5</v>
      </c>
      <c r="Q671" s="18" t="str">
        <f>TEXT(Table1323[[#This Row],[Date]],"DDD")</f>
        <v>Sat</v>
      </c>
    </row>
    <row r="672" spans="1:17" x14ac:dyDescent="0.25">
      <c r="A672" s="20">
        <v>45738</v>
      </c>
      <c r="B672" s="21">
        <v>0.61805555555555558</v>
      </c>
      <c r="C672" s="21" t="s">
        <v>12</v>
      </c>
      <c r="D672" s="18">
        <v>5</v>
      </c>
      <c r="E672" s="18">
        <v>6</v>
      </c>
      <c r="F672" s="22" t="s">
        <v>643</v>
      </c>
      <c r="G672" s="22" t="s">
        <v>22</v>
      </c>
      <c r="H672" s="23">
        <v>1.3</v>
      </c>
      <c r="I672" s="23" t="s">
        <v>624</v>
      </c>
      <c r="J672" s="18" t="s">
        <v>65</v>
      </c>
      <c r="K672" s="19">
        <v>100</v>
      </c>
      <c r="L672" s="18">
        <f>IF(Table1323[[#This Row],[Fin]]&lt;&gt;"1st","",Table1323[[#This Row],[Div]]*Table1323[[#This Row],[Lev Bet]])</f>
        <v>130</v>
      </c>
      <c r="M672" s="18">
        <f>IF(Table1323[[#This Row],[Lev Ret]]="",Table1323[[#This Row],[Lev Bet]]*-1,L672-K672)</f>
        <v>30</v>
      </c>
      <c r="N672" s="24">
        <v>150</v>
      </c>
      <c r="O672" s="24">
        <f>IF(Table1323[[#This Row],[Fin]]&lt;&gt;"1st","",Table1323[[#This Row],[Div]]*Table1323[[#This Row],[Nat Bet]])</f>
        <v>195</v>
      </c>
      <c r="P672" s="24">
        <f>IF(Table1323[[#This Row],[Lev Ret]]="",Table1323[[#This Row],[Nat Bet]]*-1,O672-N672)</f>
        <v>45</v>
      </c>
      <c r="Q672" s="18" t="str">
        <f>TEXT(Table1323[[#This Row],[Date]],"DDD")</f>
        <v>Sat</v>
      </c>
    </row>
    <row r="673" spans="1:17" x14ac:dyDescent="0.25">
      <c r="A673" s="20">
        <v>45738</v>
      </c>
      <c r="B673" s="21">
        <v>0.62361111111111112</v>
      </c>
      <c r="C673" s="21" t="s">
        <v>13</v>
      </c>
      <c r="D673" s="18">
        <v>4</v>
      </c>
      <c r="E673" s="18">
        <v>3</v>
      </c>
      <c r="F673" s="22" t="s">
        <v>597</v>
      </c>
      <c r="G673" s="22"/>
      <c r="H673" s="23"/>
      <c r="I673" s="23" t="s">
        <v>624</v>
      </c>
      <c r="J673" s="18" t="s">
        <v>65</v>
      </c>
      <c r="K673" s="19">
        <v>100</v>
      </c>
      <c r="L673" s="18" t="str">
        <f>IF(Table1323[[#This Row],[Fin]]&lt;&gt;"1st","",Table1323[[#This Row],[Div]]*Table1323[[#This Row],[Lev Bet]])</f>
        <v/>
      </c>
      <c r="M673" s="18">
        <f>IF(Table1323[[#This Row],[Lev Ret]]="",Table1323[[#This Row],[Lev Bet]]*-1,L673-K673)</f>
        <v>-100</v>
      </c>
      <c r="N673" s="24">
        <v>100</v>
      </c>
      <c r="O673" s="24" t="str">
        <f>IF(Table1323[[#This Row],[Fin]]&lt;&gt;"1st","",Table1323[[#This Row],[Div]]*Table1323[[#This Row],[Nat Bet]])</f>
        <v/>
      </c>
      <c r="P673" s="24">
        <f>IF(Table1323[[#This Row],[Lev Ret]]="",Table1323[[#This Row],[Nat Bet]]*-1,O673-N673)</f>
        <v>-100</v>
      </c>
      <c r="Q673" s="18" t="str">
        <f>TEXT(Table1323[[#This Row],[Date]],"DDD")</f>
        <v>Sat</v>
      </c>
    </row>
    <row r="674" spans="1:17" x14ac:dyDescent="0.25">
      <c r="A674" s="20">
        <v>45738</v>
      </c>
      <c r="B674" s="21">
        <v>0.6479166666666667</v>
      </c>
      <c r="C674" s="21" t="s">
        <v>13</v>
      </c>
      <c r="D674" s="18">
        <v>5</v>
      </c>
      <c r="E674" s="18">
        <v>9</v>
      </c>
      <c r="F674" s="22" t="s">
        <v>644</v>
      </c>
      <c r="G674" s="22" t="s">
        <v>22</v>
      </c>
      <c r="H674" s="23">
        <v>3.8</v>
      </c>
      <c r="I674" s="23" t="s">
        <v>624</v>
      </c>
      <c r="J674" s="18" t="s">
        <v>64</v>
      </c>
      <c r="K674" s="19">
        <v>100</v>
      </c>
      <c r="L674" s="18">
        <f>IF(Table1323[[#This Row],[Fin]]&lt;&gt;"1st","",Table1323[[#This Row],[Div]]*Table1323[[#This Row],[Lev Bet]])</f>
        <v>380</v>
      </c>
      <c r="M674" s="18">
        <f>IF(Table1323[[#This Row],[Lev Ret]]="",Table1323[[#This Row],[Lev Bet]]*-1,L674-K674)</f>
        <v>280</v>
      </c>
      <c r="N674" s="24">
        <v>100</v>
      </c>
      <c r="O674" s="24">
        <f>IF(Table1323[[#This Row],[Fin]]&lt;&gt;"1st","",Table1323[[#This Row],[Div]]*Table1323[[#This Row],[Nat Bet]])</f>
        <v>380</v>
      </c>
      <c r="P674" s="24">
        <f>IF(Table1323[[#This Row],[Lev Ret]]="",Table1323[[#This Row],[Nat Bet]]*-1,O674-N674)</f>
        <v>280</v>
      </c>
      <c r="Q674" s="18" t="str">
        <f>TEXT(Table1323[[#This Row],[Date]],"DDD")</f>
        <v>Sat</v>
      </c>
    </row>
    <row r="675" spans="1:17" x14ac:dyDescent="0.25">
      <c r="A675" s="20">
        <v>45738</v>
      </c>
      <c r="B675" s="21">
        <v>0.69930555555555551</v>
      </c>
      <c r="C675" s="21" t="s">
        <v>13</v>
      </c>
      <c r="D675" s="18">
        <v>7</v>
      </c>
      <c r="E675" s="18">
        <v>5</v>
      </c>
      <c r="F675" s="22" t="s">
        <v>645</v>
      </c>
      <c r="G675" s="22"/>
      <c r="H675" s="23"/>
      <c r="I675" s="23" t="s">
        <v>624</v>
      </c>
      <c r="J675" s="18" t="s">
        <v>65</v>
      </c>
      <c r="K675" s="19">
        <v>100</v>
      </c>
      <c r="L675" s="18" t="str">
        <f>IF(Table1323[[#This Row],[Fin]]&lt;&gt;"1st","",Table1323[[#This Row],[Div]]*Table1323[[#This Row],[Lev Bet]])</f>
        <v/>
      </c>
      <c r="M675" s="18">
        <f>IF(Table1323[[#This Row],[Lev Ret]]="",Table1323[[#This Row],[Lev Bet]]*-1,L675-K675)</f>
        <v>-100</v>
      </c>
      <c r="N675" s="24">
        <v>100</v>
      </c>
      <c r="O675" s="24" t="str">
        <f>IF(Table1323[[#This Row],[Fin]]&lt;&gt;"1st","",Table1323[[#This Row],[Div]]*Table1323[[#This Row],[Nat Bet]])</f>
        <v/>
      </c>
      <c r="P675" s="24">
        <f>IF(Table1323[[#This Row],[Lev Ret]]="",Table1323[[#This Row],[Nat Bet]]*-1,O675-N675)</f>
        <v>-100</v>
      </c>
      <c r="Q675" s="18" t="str">
        <f>TEXT(Table1323[[#This Row],[Date]],"DDD")</f>
        <v>Sat</v>
      </c>
    </row>
    <row r="676" spans="1:17" x14ac:dyDescent="0.25">
      <c r="A676" s="20">
        <v>45738</v>
      </c>
      <c r="B676" s="21">
        <v>0.7270833333333333</v>
      </c>
      <c r="C676" s="21" t="s">
        <v>13</v>
      </c>
      <c r="D676" s="18">
        <v>8</v>
      </c>
      <c r="E676" s="18">
        <v>8</v>
      </c>
      <c r="F676" s="22" t="s">
        <v>646</v>
      </c>
      <c r="G676" s="22" t="s">
        <v>22</v>
      </c>
      <c r="H676" s="23">
        <v>2.2000000000000002</v>
      </c>
      <c r="I676" s="23" t="s">
        <v>624</v>
      </c>
      <c r="J676" s="18" t="s">
        <v>65</v>
      </c>
      <c r="K676" s="19">
        <v>100</v>
      </c>
      <c r="L676" s="18">
        <f>IF(Table1323[[#This Row],[Fin]]&lt;&gt;"1st","",Table1323[[#This Row],[Div]]*Table1323[[#This Row],[Lev Bet]])</f>
        <v>220.00000000000003</v>
      </c>
      <c r="M676" s="18">
        <f>IF(Table1323[[#This Row],[Lev Ret]]="",Table1323[[#This Row],[Lev Bet]]*-1,L676-K676)</f>
        <v>120.00000000000003</v>
      </c>
      <c r="N676" s="24">
        <v>100</v>
      </c>
      <c r="O676" s="24">
        <f>IF(Table1323[[#This Row],[Fin]]&lt;&gt;"1st","",Table1323[[#This Row],[Div]]*Table1323[[#This Row],[Nat Bet]])</f>
        <v>220.00000000000003</v>
      </c>
      <c r="P676" s="24">
        <f>IF(Table1323[[#This Row],[Lev Ret]]="",Table1323[[#This Row],[Nat Bet]]*-1,O676-N676)</f>
        <v>120.00000000000003</v>
      </c>
      <c r="Q676" s="18" t="str">
        <f>TEXT(Table1323[[#This Row],[Date]],"DDD")</f>
        <v>Sat</v>
      </c>
    </row>
    <row r="677" spans="1:17" x14ac:dyDescent="0.25">
      <c r="A677" s="20">
        <v>45738</v>
      </c>
      <c r="B677" s="21">
        <v>0.73263888888888884</v>
      </c>
      <c r="C677" s="21" t="s">
        <v>94</v>
      </c>
      <c r="D677" s="18">
        <v>10</v>
      </c>
      <c r="E677" s="18">
        <v>8</v>
      </c>
      <c r="F677" s="22" t="s">
        <v>604</v>
      </c>
      <c r="G677" s="22"/>
      <c r="H677" s="23"/>
      <c r="I677" s="23" t="s">
        <v>624</v>
      </c>
      <c r="J677" s="18" t="s">
        <v>64</v>
      </c>
      <c r="K677" s="19">
        <v>100</v>
      </c>
      <c r="L677" s="18" t="str">
        <f>IF(Table1323[[#This Row],[Fin]]&lt;&gt;"1st","",Table1323[[#This Row],[Div]]*Table1323[[#This Row],[Lev Bet]])</f>
        <v/>
      </c>
      <c r="M677" s="18">
        <f>IF(Table1323[[#This Row],[Lev Ret]]="",Table1323[[#This Row],[Lev Bet]]*-1,L677-K677)</f>
        <v>-100</v>
      </c>
      <c r="N677" s="24">
        <v>130</v>
      </c>
      <c r="O677" s="24" t="str">
        <f>IF(Table1323[[#This Row],[Fin]]&lt;&gt;"1st","",Table1323[[#This Row],[Div]]*Table1323[[#This Row],[Nat Bet]])</f>
        <v/>
      </c>
      <c r="P677" s="24">
        <f>IF(Table1323[[#This Row],[Lev Ret]]="",Table1323[[#This Row],[Nat Bet]]*-1,O677-N677)</f>
        <v>-130</v>
      </c>
      <c r="Q677" s="18" t="str">
        <f>TEXT(Table1323[[#This Row],[Date]],"DDD")</f>
        <v>Sat</v>
      </c>
    </row>
    <row r="678" spans="1:17" x14ac:dyDescent="0.25">
      <c r="A678" s="20">
        <v>45738</v>
      </c>
      <c r="B678" s="21">
        <v>0.74652777777777779</v>
      </c>
      <c r="C678" s="21" t="s">
        <v>12</v>
      </c>
      <c r="D678" s="18">
        <v>10</v>
      </c>
      <c r="E678" s="18">
        <v>7</v>
      </c>
      <c r="F678" s="22" t="s">
        <v>647</v>
      </c>
      <c r="G678" s="22"/>
      <c r="H678" s="23"/>
      <c r="I678" s="23" t="s">
        <v>624</v>
      </c>
      <c r="J678" s="18" t="s">
        <v>65</v>
      </c>
      <c r="K678" s="19">
        <v>100</v>
      </c>
      <c r="L678" s="18" t="str">
        <f>IF(Table1323[[#This Row],[Fin]]&lt;&gt;"1st","",Table1323[[#This Row],[Div]]*Table1323[[#This Row],[Lev Bet]])</f>
        <v/>
      </c>
      <c r="M678" s="18">
        <f>IF(Table1323[[#This Row],[Lev Ret]]="",Table1323[[#This Row],[Lev Bet]]*-1,L678-K678)</f>
        <v>-100</v>
      </c>
      <c r="N678" s="24">
        <v>130</v>
      </c>
      <c r="O678" s="24" t="str">
        <f>IF(Table1323[[#This Row],[Fin]]&lt;&gt;"1st","",Table1323[[#This Row],[Div]]*Table1323[[#This Row],[Nat Bet]])</f>
        <v/>
      </c>
      <c r="P678" s="24">
        <f>IF(Table1323[[#This Row],[Lev Ret]]="",Table1323[[#This Row],[Nat Bet]]*-1,O678-N678)</f>
        <v>-130</v>
      </c>
      <c r="Q678" s="18" t="str">
        <f>TEXT(Table1323[[#This Row],[Date]],"DDD")</f>
        <v>Sat</v>
      </c>
    </row>
    <row r="679" spans="1:17" x14ac:dyDescent="0.25">
      <c r="A679" s="20">
        <v>45738</v>
      </c>
      <c r="B679" s="21">
        <v>0.75347222222222221</v>
      </c>
      <c r="C679" s="21" t="s">
        <v>94</v>
      </c>
      <c r="D679" s="18">
        <v>11</v>
      </c>
      <c r="E679" s="18">
        <v>12</v>
      </c>
      <c r="F679" s="22" t="s">
        <v>648</v>
      </c>
      <c r="G679" s="22"/>
      <c r="H679" s="23"/>
      <c r="I679" s="23" t="s">
        <v>624</v>
      </c>
      <c r="J679" s="18" t="s">
        <v>65</v>
      </c>
      <c r="K679" s="19">
        <v>100</v>
      </c>
      <c r="L679" s="18" t="str">
        <f>IF(Table1323[[#This Row],[Fin]]&lt;&gt;"1st","",Table1323[[#This Row],[Div]]*Table1323[[#This Row],[Lev Bet]])</f>
        <v/>
      </c>
      <c r="M679" s="18">
        <f>IF(Table1323[[#This Row],[Lev Ret]]="",Table1323[[#This Row],[Lev Bet]]*-1,L679-K679)</f>
        <v>-100</v>
      </c>
      <c r="N679" s="24">
        <v>130</v>
      </c>
      <c r="O679" s="24" t="str">
        <f>IF(Table1323[[#This Row],[Fin]]&lt;&gt;"1st","",Table1323[[#This Row],[Div]]*Table1323[[#This Row],[Nat Bet]])</f>
        <v/>
      </c>
      <c r="P679" s="24">
        <f>IF(Table1323[[#This Row],[Lev Ret]]="",Table1323[[#This Row],[Nat Bet]]*-1,O679-N679)</f>
        <v>-130</v>
      </c>
      <c r="Q679" s="18" t="str">
        <f>TEXT(Table1323[[#This Row],[Date]],"DDD")</f>
        <v>Sat</v>
      </c>
    </row>
    <row r="680" spans="1:17" x14ac:dyDescent="0.25">
      <c r="A680" s="20">
        <v>45738</v>
      </c>
      <c r="B680" s="21">
        <v>0.75694444444444442</v>
      </c>
      <c r="C680" s="21" t="s">
        <v>13</v>
      </c>
      <c r="D680" s="18">
        <v>9</v>
      </c>
      <c r="E680" s="18">
        <v>10</v>
      </c>
      <c r="F680" s="22" t="s">
        <v>649</v>
      </c>
      <c r="G680" s="22"/>
      <c r="H680" s="23"/>
      <c r="I680" s="23" t="s">
        <v>624</v>
      </c>
      <c r="J680" s="18" t="s">
        <v>65</v>
      </c>
      <c r="K680" s="19">
        <v>100</v>
      </c>
      <c r="L680" s="18" t="str">
        <f>IF(Table1323[[#This Row],[Fin]]&lt;&gt;"1st","",Table1323[[#This Row],[Div]]*Table1323[[#This Row],[Lev Bet]])</f>
        <v/>
      </c>
      <c r="M680" s="18">
        <f>IF(Table1323[[#This Row],[Lev Ret]]="",Table1323[[#This Row],[Lev Bet]]*-1,L680-K680)</f>
        <v>-100</v>
      </c>
      <c r="N680" s="24">
        <v>100</v>
      </c>
      <c r="O680" s="24" t="str">
        <f>IF(Table1323[[#This Row],[Fin]]&lt;&gt;"1st","",Table1323[[#This Row],[Div]]*Table1323[[#This Row],[Nat Bet]])</f>
        <v/>
      </c>
      <c r="P680" s="24">
        <f>IF(Table1323[[#This Row],[Lev Ret]]="",Table1323[[#This Row],[Nat Bet]]*-1,O680-N680)</f>
        <v>-100</v>
      </c>
      <c r="Q680" s="18" t="str">
        <f>TEXT(Table1323[[#This Row],[Date]],"DDD")</f>
        <v>Sat</v>
      </c>
    </row>
    <row r="681" spans="1:17" x14ac:dyDescent="0.25">
      <c r="A681" s="5"/>
    </row>
    <row r="682" spans="1:17" ht="18.75" x14ac:dyDescent="0.25">
      <c r="K682" s="16">
        <f t="shared" ref="K682:P682" si="0">SUBTOTAL(9,K7:K681)</f>
        <v>67400</v>
      </c>
      <c r="L682" s="16">
        <f t="shared" si="0"/>
        <v>89967</v>
      </c>
      <c r="M682" s="16">
        <f t="shared" si="0"/>
        <v>22567</v>
      </c>
      <c r="N682" s="17">
        <f t="shared" si="0"/>
        <v>85620</v>
      </c>
      <c r="O682" s="17">
        <f t="shared" si="0"/>
        <v>114788.7</v>
      </c>
      <c r="P682" s="26">
        <f t="shared" si="0"/>
        <v>29168.7</v>
      </c>
    </row>
    <row r="683" spans="1:17" ht="18.75" x14ac:dyDescent="0.3">
      <c r="A683" s="7"/>
      <c r="K683" s="31">
        <f>SUBTOTAL(2,K7:K681)</f>
        <v>674</v>
      </c>
      <c r="L683" s="31">
        <f>SUBTOTAL(2,L7:L681)</f>
        <v>232</v>
      </c>
      <c r="M683" s="32">
        <f>M682/K682</f>
        <v>0.33482195845697327</v>
      </c>
      <c r="N683" s="29">
        <f>SUBTOTAL(2,N7:N681)</f>
        <v>674</v>
      </c>
      <c r="O683" s="29">
        <f>SUBTOTAL(2,O7:O681)</f>
        <v>232</v>
      </c>
      <c r="P683" s="32">
        <f>P682/N682</f>
        <v>0.34067624386825507</v>
      </c>
    </row>
    <row r="684" spans="1:17" ht="18.75" x14ac:dyDescent="0.3">
      <c r="A684" s="7"/>
      <c r="K684" s="7"/>
      <c r="L684" s="8">
        <f>L683/K683</f>
        <v>0.34421364985163205</v>
      </c>
      <c r="M684" s="7"/>
      <c r="N684" s="41" t="s">
        <v>636</v>
      </c>
      <c r="O684" s="9">
        <f>O683/N683</f>
        <v>0.34421364985163205</v>
      </c>
      <c r="P684" s="7"/>
    </row>
    <row r="685" spans="1:17" ht="15.75" x14ac:dyDescent="0.25">
      <c r="G685" s="13" t="s">
        <v>43</v>
      </c>
      <c r="K685" s="7"/>
      <c r="L685" s="10">
        <f>SUBTOTAL(1,L7:L681)/100</f>
        <v>3.8778879310344827</v>
      </c>
      <c r="M685" s="7"/>
      <c r="N685" s="25" t="s">
        <v>123</v>
      </c>
      <c r="O685" s="11">
        <f>L685</f>
        <v>3.8778879310344827</v>
      </c>
      <c r="P685" s="7"/>
    </row>
    <row r="686" spans="1:17" ht="18.75" x14ac:dyDescent="0.3">
      <c r="G686" s="30">
        <f>SUBTOTAL(3,G7:G681)</f>
        <v>423</v>
      </c>
      <c r="O686" s="33" t="s">
        <v>61</v>
      </c>
      <c r="P686" s="14">
        <f>(P682/A694)</f>
        <v>212.91021897810219</v>
      </c>
    </row>
    <row r="687" spans="1:17" ht="18.75" x14ac:dyDescent="0.3">
      <c r="B687" s="3" t="s">
        <v>60</v>
      </c>
      <c r="G687" s="27">
        <f>G686/K683</f>
        <v>0.62759643916913943</v>
      </c>
    </row>
    <row r="689" spans="1:16" x14ac:dyDescent="0.25">
      <c r="N689" s="3"/>
      <c r="O689" s="3"/>
      <c r="P689" s="3"/>
    </row>
    <row r="692" spans="1:16" x14ac:dyDescent="0.25">
      <c r="A692" s="12">
        <f>SUBTOTAL(5,A6:A681)</f>
        <v>44779</v>
      </c>
    </row>
    <row r="693" spans="1:16" x14ac:dyDescent="0.25">
      <c r="A693" s="12">
        <f>SUBTOTAL(4,A6:A681)</f>
        <v>45738</v>
      </c>
    </row>
    <row r="694" spans="1:16" ht="15.75" x14ac:dyDescent="0.25">
      <c r="A694" s="28">
        <f>(A693-A692)/7</f>
        <v>137</v>
      </c>
    </row>
  </sheetData>
  <mergeCells count="3">
    <mergeCell ref="D2:I3"/>
    <mergeCell ref="J2:J4"/>
    <mergeCell ref="N4:P4"/>
  </mergeCells>
  <phoneticPr fontId="22" type="noConversion"/>
  <conditionalFormatting sqref="B6:C6">
    <cfRule type="containsText" dxfId="2" priority="2" operator="containsText" text="Top-2">
      <formula>NOT(ISERROR(SEARCH("Top-2",B6)))</formula>
    </cfRule>
  </conditionalFormatting>
  <conditionalFormatting sqref="M683">
    <cfRule type="cellIs" dxfId="1" priority="3" operator="lessThan">
      <formula>0</formula>
    </cfRule>
  </conditionalFormatting>
  <conditionalFormatting sqref="P683">
    <cfRule type="cellIs" dxfId="0" priority="1" operator="less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scale="62" fitToHeight="3" orientation="portrait" r:id="rId1"/>
  <headerFooter>
    <oddHeader>&amp;CNationwide-Best</oddHeader>
    <oddFooter>&amp;Lwww.eliteracing.com.au&amp;C&amp;14Nationwide Best &amp;RCurrent Algorithm Live  As Listed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447E9-32B3-4858-98B9-423C80E19020}">
  <dimension ref="D7:H49"/>
  <sheetViews>
    <sheetView showGridLines="0" topLeftCell="A7" workbookViewId="0">
      <pane xSplit="4" ySplit="9" topLeftCell="E16" activePane="bottomRight" state="frozen"/>
      <selection activeCell="A7" sqref="A7"/>
      <selection pane="topRight" activeCell="E7" sqref="E7"/>
      <selection pane="bottomLeft" activeCell="A16" sqref="A16"/>
      <selection pane="bottomRight" activeCell="L52" sqref="L52"/>
    </sheetView>
  </sheetViews>
  <sheetFormatPr defaultRowHeight="15" x14ac:dyDescent="0.25"/>
  <cols>
    <col min="4" max="4" width="14.28515625" bestFit="1" customWidth="1"/>
    <col min="5" max="5" width="9.140625" customWidth="1"/>
    <col min="6" max="6" width="12" customWidth="1"/>
    <col min="7" max="7" width="10.42578125" customWidth="1"/>
    <col min="8" max="8" width="12" customWidth="1"/>
  </cols>
  <sheetData>
    <row r="7" spans="4:8" x14ac:dyDescent="0.25">
      <c r="D7" s="36" t="s">
        <v>55</v>
      </c>
      <c r="E7" s="35" t="s">
        <v>42</v>
      </c>
    </row>
    <row r="8" spans="4:8" s="40" customFormat="1" ht="19.5" customHeight="1" x14ac:dyDescent="0.2">
      <c r="D8" s="36" t="s">
        <v>453</v>
      </c>
      <c r="E8" s="35" t="s">
        <v>42</v>
      </c>
    </row>
    <row r="9" spans="4:8" x14ac:dyDescent="0.25">
      <c r="D9" s="36" t="s">
        <v>62</v>
      </c>
      <c r="E9" s="35" t="s">
        <v>42</v>
      </c>
    </row>
    <row r="10" spans="4:8" x14ac:dyDescent="0.25">
      <c r="D10" s="36" t="s">
        <v>3</v>
      </c>
      <c r="E10" s="35" t="s">
        <v>42</v>
      </c>
    </row>
    <row r="12" spans="4:8" s="38" customFormat="1" ht="32.25" customHeight="1" x14ac:dyDescent="0.2">
      <c r="D12" s="36" t="s">
        <v>1</v>
      </c>
      <c r="E12" s="37" t="s">
        <v>89</v>
      </c>
      <c r="F12" s="37" t="s">
        <v>90</v>
      </c>
      <c r="G12" s="37" t="s">
        <v>456</v>
      </c>
      <c r="H12" s="37" t="s">
        <v>91</v>
      </c>
    </row>
    <row r="13" spans="4:8" x14ac:dyDescent="0.25">
      <c r="D13" s="35" t="s">
        <v>654</v>
      </c>
      <c r="E13" s="35">
        <v>69</v>
      </c>
      <c r="F13" s="35">
        <v>8920</v>
      </c>
      <c r="G13" s="39">
        <v>15639.5</v>
      </c>
      <c r="H13" s="39">
        <v>6719.5</v>
      </c>
    </row>
    <row r="14" spans="4:8" x14ac:dyDescent="0.25">
      <c r="D14" s="48" t="s">
        <v>655</v>
      </c>
      <c r="E14" s="35">
        <v>9</v>
      </c>
      <c r="F14" s="35">
        <v>1270</v>
      </c>
      <c r="G14" s="39">
        <v>1570</v>
      </c>
      <c r="H14" s="39">
        <v>300</v>
      </c>
    </row>
    <row r="15" spans="4:8" x14ac:dyDescent="0.25">
      <c r="D15" s="48" t="s">
        <v>656</v>
      </c>
      <c r="E15" s="35">
        <v>11</v>
      </c>
      <c r="F15" s="35">
        <v>1350</v>
      </c>
      <c r="G15" s="39">
        <v>2581</v>
      </c>
      <c r="H15" s="39">
        <v>1231</v>
      </c>
    </row>
    <row r="16" spans="4:8" x14ac:dyDescent="0.25">
      <c r="D16" s="48" t="s">
        <v>657</v>
      </c>
      <c r="E16" s="35">
        <v>14</v>
      </c>
      <c r="F16" s="35">
        <v>1740</v>
      </c>
      <c r="G16" s="39">
        <v>3898</v>
      </c>
      <c r="H16" s="39">
        <v>2158</v>
      </c>
    </row>
    <row r="17" spans="4:8" x14ac:dyDescent="0.25">
      <c r="D17" s="48" t="s">
        <v>658</v>
      </c>
      <c r="E17" s="35">
        <v>14</v>
      </c>
      <c r="F17" s="35">
        <v>1870</v>
      </c>
      <c r="G17" s="39">
        <v>4083</v>
      </c>
      <c r="H17" s="39">
        <v>2213</v>
      </c>
    </row>
    <row r="18" spans="4:8" x14ac:dyDescent="0.25">
      <c r="D18" s="48" t="s">
        <v>659</v>
      </c>
      <c r="E18" s="35">
        <v>21</v>
      </c>
      <c r="F18" s="35">
        <v>2690</v>
      </c>
      <c r="G18" s="39">
        <v>3507.5</v>
      </c>
      <c r="H18" s="39">
        <v>817.5</v>
      </c>
    </row>
    <row r="19" spans="4:8" x14ac:dyDescent="0.25">
      <c r="D19" s="35" t="s">
        <v>660</v>
      </c>
      <c r="E19" s="35">
        <v>271</v>
      </c>
      <c r="F19" s="35">
        <v>34370</v>
      </c>
      <c r="G19" s="39">
        <v>55662.7</v>
      </c>
      <c r="H19" s="39">
        <v>21292.7</v>
      </c>
    </row>
    <row r="20" spans="4:8" x14ac:dyDescent="0.25">
      <c r="D20" s="48" t="s">
        <v>651</v>
      </c>
      <c r="E20" s="35">
        <v>25</v>
      </c>
      <c r="F20" s="35">
        <v>3250</v>
      </c>
      <c r="G20" s="39">
        <v>10646</v>
      </c>
      <c r="H20" s="39">
        <v>7396</v>
      </c>
    </row>
    <row r="21" spans="4:8" x14ac:dyDescent="0.25">
      <c r="D21" s="48" t="s">
        <v>652</v>
      </c>
      <c r="E21" s="35">
        <v>24</v>
      </c>
      <c r="F21" s="35">
        <v>3160</v>
      </c>
      <c r="G21" s="39">
        <v>7689</v>
      </c>
      <c r="H21" s="39">
        <v>4529</v>
      </c>
    </row>
    <row r="22" spans="4:8" x14ac:dyDescent="0.25">
      <c r="D22" s="48" t="s">
        <v>653</v>
      </c>
      <c r="E22" s="35">
        <v>36</v>
      </c>
      <c r="F22" s="35">
        <v>4400</v>
      </c>
      <c r="G22" s="39">
        <v>8786</v>
      </c>
      <c r="H22" s="39">
        <v>4386</v>
      </c>
    </row>
    <row r="23" spans="4:8" x14ac:dyDescent="0.25">
      <c r="D23" s="48" t="s">
        <v>661</v>
      </c>
      <c r="E23" s="35">
        <v>18</v>
      </c>
      <c r="F23" s="35">
        <v>2420</v>
      </c>
      <c r="G23" s="39">
        <v>3880</v>
      </c>
      <c r="H23" s="39">
        <v>1460</v>
      </c>
    </row>
    <row r="24" spans="4:8" x14ac:dyDescent="0.25">
      <c r="D24" s="48" t="s">
        <v>662</v>
      </c>
      <c r="E24" s="35">
        <v>24</v>
      </c>
      <c r="F24" s="35">
        <v>3070</v>
      </c>
      <c r="G24" s="39">
        <v>3727</v>
      </c>
      <c r="H24" s="39">
        <v>657</v>
      </c>
    </row>
    <row r="25" spans="4:8" x14ac:dyDescent="0.25">
      <c r="D25" s="48" t="s">
        <v>663</v>
      </c>
      <c r="E25" s="35">
        <v>14</v>
      </c>
      <c r="F25" s="35">
        <v>1690</v>
      </c>
      <c r="G25" s="39">
        <v>3417</v>
      </c>
      <c r="H25" s="39">
        <v>1727</v>
      </c>
    </row>
    <row r="26" spans="4:8" x14ac:dyDescent="0.25">
      <c r="D26" s="48" t="s">
        <v>664</v>
      </c>
      <c r="E26" s="35">
        <v>16</v>
      </c>
      <c r="F26" s="35">
        <v>1960</v>
      </c>
      <c r="G26" s="39">
        <v>3137</v>
      </c>
      <c r="H26" s="39">
        <v>1177</v>
      </c>
    </row>
    <row r="27" spans="4:8" x14ac:dyDescent="0.25">
      <c r="D27" s="48" t="s">
        <v>655</v>
      </c>
      <c r="E27" s="35">
        <v>31</v>
      </c>
      <c r="F27" s="35">
        <v>3850</v>
      </c>
      <c r="G27" s="39">
        <v>5182</v>
      </c>
      <c r="H27" s="39">
        <v>1332</v>
      </c>
    </row>
    <row r="28" spans="4:8" x14ac:dyDescent="0.25">
      <c r="D28" s="48" t="s">
        <v>656</v>
      </c>
      <c r="E28" s="35">
        <v>23</v>
      </c>
      <c r="F28" s="35">
        <v>2890</v>
      </c>
      <c r="G28" s="39">
        <v>2769.5</v>
      </c>
      <c r="H28" s="39">
        <v>-120.5</v>
      </c>
    </row>
    <row r="29" spans="4:8" x14ac:dyDescent="0.25">
      <c r="D29" s="48" t="s">
        <v>657</v>
      </c>
      <c r="E29" s="35">
        <v>14</v>
      </c>
      <c r="F29" s="35">
        <v>1830</v>
      </c>
      <c r="G29" s="39">
        <v>1725</v>
      </c>
      <c r="H29" s="39">
        <v>-105</v>
      </c>
    </row>
    <row r="30" spans="4:8" x14ac:dyDescent="0.25">
      <c r="D30" s="48" t="s">
        <v>658</v>
      </c>
      <c r="E30" s="35">
        <v>20</v>
      </c>
      <c r="F30" s="35">
        <v>2590</v>
      </c>
      <c r="G30" s="39">
        <v>2017.1999999999998</v>
      </c>
      <c r="H30" s="39">
        <v>-572.80000000000007</v>
      </c>
    </row>
    <row r="31" spans="4:8" x14ac:dyDescent="0.25">
      <c r="D31" s="48" t="s">
        <v>659</v>
      </c>
      <c r="E31" s="35">
        <v>26</v>
      </c>
      <c r="F31" s="35">
        <v>3260</v>
      </c>
      <c r="G31" s="39">
        <v>2687</v>
      </c>
      <c r="H31" s="39">
        <v>-573</v>
      </c>
    </row>
    <row r="32" spans="4:8" x14ac:dyDescent="0.25">
      <c r="D32" s="35" t="s">
        <v>665</v>
      </c>
      <c r="E32" s="35">
        <v>240</v>
      </c>
      <c r="F32" s="35">
        <v>30300</v>
      </c>
      <c r="G32" s="39">
        <v>30968.5</v>
      </c>
      <c r="H32" s="39">
        <v>668.5</v>
      </c>
    </row>
    <row r="33" spans="4:8" x14ac:dyDescent="0.25">
      <c r="D33" s="48" t="s">
        <v>651</v>
      </c>
      <c r="E33" s="35">
        <v>27</v>
      </c>
      <c r="F33" s="35">
        <v>3390</v>
      </c>
      <c r="G33" s="39">
        <v>3136</v>
      </c>
      <c r="H33" s="39">
        <v>-254</v>
      </c>
    </row>
    <row r="34" spans="4:8" x14ac:dyDescent="0.25">
      <c r="D34" s="48" t="s">
        <v>652</v>
      </c>
      <c r="E34" s="35">
        <v>33</v>
      </c>
      <c r="F34" s="35">
        <v>4310</v>
      </c>
      <c r="G34" s="39">
        <v>4343.5</v>
      </c>
      <c r="H34" s="39">
        <v>33.5</v>
      </c>
    </row>
    <row r="35" spans="4:8" ht="18.75" customHeight="1" x14ac:dyDescent="0.25">
      <c r="D35" s="48" t="s">
        <v>653</v>
      </c>
      <c r="E35" s="35">
        <v>15</v>
      </c>
      <c r="F35" s="35">
        <v>1980</v>
      </c>
      <c r="G35" s="39">
        <v>4077</v>
      </c>
      <c r="H35" s="39">
        <v>2097</v>
      </c>
    </row>
    <row r="36" spans="4:8" x14ac:dyDescent="0.25">
      <c r="D36" s="48" t="s">
        <v>661</v>
      </c>
      <c r="E36" s="35">
        <v>13</v>
      </c>
      <c r="F36" s="35">
        <v>1590</v>
      </c>
      <c r="G36" s="39">
        <v>378</v>
      </c>
      <c r="H36" s="39">
        <v>-1212</v>
      </c>
    </row>
    <row r="37" spans="4:8" x14ac:dyDescent="0.25">
      <c r="D37" s="48" t="s">
        <v>662</v>
      </c>
      <c r="E37" s="35">
        <v>18</v>
      </c>
      <c r="F37" s="35">
        <v>2000</v>
      </c>
      <c r="G37" s="39">
        <v>5174</v>
      </c>
      <c r="H37" s="39">
        <v>3174</v>
      </c>
    </row>
    <row r="38" spans="4:8" x14ac:dyDescent="0.25">
      <c r="D38" s="48" t="s">
        <v>663</v>
      </c>
      <c r="E38" s="35">
        <v>24</v>
      </c>
      <c r="F38" s="35">
        <v>2940</v>
      </c>
      <c r="G38" s="39">
        <v>3344</v>
      </c>
      <c r="H38" s="39">
        <v>404</v>
      </c>
    </row>
    <row r="39" spans="4:8" x14ac:dyDescent="0.25">
      <c r="D39" s="48" t="s">
        <v>664</v>
      </c>
      <c r="E39" s="35">
        <v>19</v>
      </c>
      <c r="F39" s="35">
        <v>2440</v>
      </c>
      <c r="G39" s="39">
        <v>1104</v>
      </c>
      <c r="H39" s="39">
        <v>-1336</v>
      </c>
    </row>
    <row r="40" spans="4:8" x14ac:dyDescent="0.25">
      <c r="D40" s="48" t="s">
        <v>655</v>
      </c>
      <c r="E40" s="35">
        <v>34</v>
      </c>
      <c r="F40" s="35">
        <v>4400</v>
      </c>
      <c r="G40" s="39">
        <v>3022</v>
      </c>
      <c r="H40" s="39">
        <v>-1378</v>
      </c>
    </row>
    <row r="41" spans="4:8" x14ac:dyDescent="0.25">
      <c r="D41" s="48" t="s">
        <v>656</v>
      </c>
      <c r="E41" s="35">
        <v>17</v>
      </c>
      <c r="F41" s="35">
        <v>2090</v>
      </c>
      <c r="G41" s="39">
        <v>1725</v>
      </c>
      <c r="H41" s="39">
        <v>-365.00000000000006</v>
      </c>
    </row>
    <row r="42" spans="4:8" x14ac:dyDescent="0.25">
      <c r="D42" s="48" t="s">
        <v>657</v>
      </c>
      <c r="E42" s="35">
        <v>13</v>
      </c>
      <c r="F42" s="35">
        <v>1700</v>
      </c>
      <c r="G42" s="39">
        <v>2642</v>
      </c>
      <c r="H42" s="39">
        <v>942</v>
      </c>
    </row>
    <row r="43" spans="4:8" x14ac:dyDescent="0.25">
      <c r="D43" s="48" t="s">
        <v>658</v>
      </c>
      <c r="E43" s="35">
        <v>12</v>
      </c>
      <c r="F43" s="35">
        <v>1620</v>
      </c>
      <c r="G43" s="39">
        <v>825</v>
      </c>
      <c r="H43" s="39">
        <v>-795</v>
      </c>
    </row>
    <row r="44" spans="4:8" x14ac:dyDescent="0.25">
      <c r="D44" s="48" t="s">
        <v>659</v>
      </c>
      <c r="E44" s="35">
        <v>15</v>
      </c>
      <c r="F44" s="35">
        <v>1840</v>
      </c>
      <c r="G44" s="39">
        <v>1198</v>
      </c>
      <c r="H44" s="39">
        <v>-642</v>
      </c>
    </row>
    <row r="45" spans="4:8" x14ac:dyDescent="0.25">
      <c r="D45" s="35" t="s">
        <v>650</v>
      </c>
      <c r="E45" s="35">
        <v>94</v>
      </c>
      <c r="F45" s="35">
        <v>12030</v>
      </c>
      <c r="G45" s="39">
        <v>12518</v>
      </c>
      <c r="H45" s="39">
        <v>488</v>
      </c>
    </row>
    <row r="46" spans="4:8" x14ac:dyDescent="0.25">
      <c r="D46" s="48" t="s">
        <v>651</v>
      </c>
      <c r="E46" s="35">
        <v>14</v>
      </c>
      <c r="F46" s="35">
        <v>1690</v>
      </c>
      <c r="G46" s="39">
        <v>1404</v>
      </c>
      <c r="H46" s="39">
        <v>-285.99999999999989</v>
      </c>
    </row>
    <row r="47" spans="4:8" x14ac:dyDescent="0.25">
      <c r="D47" s="48" t="s">
        <v>652</v>
      </c>
      <c r="E47" s="35">
        <v>26</v>
      </c>
      <c r="F47" s="35">
        <v>3310</v>
      </c>
      <c r="G47" s="39">
        <v>2277.5</v>
      </c>
      <c r="H47" s="39">
        <v>-1032.5</v>
      </c>
    </row>
    <row r="48" spans="4:8" x14ac:dyDescent="0.25">
      <c r="D48" s="48" t="s">
        <v>653</v>
      </c>
      <c r="E48" s="35">
        <v>54</v>
      </c>
      <c r="F48" s="35">
        <v>7030</v>
      </c>
      <c r="G48" s="39">
        <v>8836.5</v>
      </c>
      <c r="H48" s="39">
        <v>1806.5</v>
      </c>
    </row>
    <row r="49" spans="4:8" x14ac:dyDescent="0.25">
      <c r="D49" s="35" t="s">
        <v>41</v>
      </c>
      <c r="E49" s="35">
        <v>674</v>
      </c>
      <c r="F49" s="35">
        <v>85620</v>
      </c>
      <c r="G49" s="39">
        <v>114788.7</v>
      </c>
      <c r="H49" s="39">
        <v>29168.7</v>
      </c>
    </row>
  </sheetData>
  <conditionalFormatting pivot="1" sqref="H13:H49">
    <cfRule type="cellIs" dxfId="24" priority="2" operator="greaterThan">
      <formula>0</formula>
    </cfRule>
  </conditionalFormatting>
  <conditionalFormatting pivot="1" sqref="H13:H49">
    <cfRule type="cellIs" dxfId="23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Nat-Best Current Algo</vt:lpstr>
      <vt:lpstr>PIVOT Table</vt:lpstr>
      <vt:lpstr>'Nat-Best Current Algo'!Print_Titles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Taylor</dc:creator>
  <cp:lastModifiedBy>Elite Racing</cp:lastModifiedBy>
  <cp:lastPrinted>2024-09-10T23:09:49Z</cp:lastPrinted>
  <dcterms:created xsi:type="dcterms:W3CDTF">2023-04-04T23:58:10Z</dcterms:created>
  <dcterms:modified xsi:type="dcterms:W3CDTF">2025-03-25T21:39:40Z</dcterms:modified>
</cp:coreProperties>
</file>